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20240501" sheetId="1" r:id="rId1"/>
  </sheets>
  <definedNames>
    <definedName name="data" localSheetId="0">'20240501'!$B$1:$Q$44</definedName>
    <definedName name="data">#REF!</definedName>
    <definedName name="_xlnm.Print_Area" localSheetId="0">'20240501'!$A$1:$R$50</definedName>
  </definedNames>
  <calcPr fullCalcOnLoad="1"/>
</workbook>
</file>

<file path=xl/comments1.xml><?xml version="1.0" encoding="utf-8"?>
<comments xmlns="http://schemas.openxmlformats.org/spreadsheetml/2006/main">
  <authors>
    <author>yaginuma</author>
  </authors>
  <commentList>
    <comment ref="E3" authorId="0">
      <text>
        <r>
          <rPr>
            <b/>
            <sz val="10"/>
            <color indexed="10"/>
            <rFont val="ＭＳ 明朝"/>
            <family val="1"/>
          </rPr>
          <t>折込月日を必ず、ご入力ください。</t>
        </r>
      </text>
    </comment>
    <comment ref="M3" authorId="0">
      <text>
        <r>
          <rPr>
            <sz val="9"/>
            <color indexed="10"/>
            <rFont val="ＭＳ 明朝"/>
            <family val="1"/>
          </rPr>
          <t>「発送料」単価をご入力ください。</t>
        </r>
      </text>
    </comment>
    <comment ref="M4" authorId="0">
      <text>
        <r>
          <rPr>
            <sz val="9"/>
            <color indexed="10"/>
            <rFont val="ＭＳ 明朝"/>
            <family val="1"/>
          </rPr>
          <t>「梱包料」単価をご入力ください。</t>
        </r>
      </text>
    </comment>
    <comment ref="H7" authorId="0">
      <text>
        <r>
          <rPr>
            <sz val="10"/>
            <rFont val="HG明朝E"/>
            <family val="1"/>
          </rPr>
          <t>御社折込額を入力ください。</t>
        </r>
      </text>
    </comment>
    <comment ref="E8" authorId="0">
      <text>
        <r>
          <rPr>
            <sz val="9"/>
            <color indexed="12"/>
            <rFont val="ＭＳ 明朝"/>
            <family val="1"/>
          </rPr>
          <t>｢合計枚数」を自動集計し表示します。</t>
        </r>
      </text>
    </comment>
    <comment ref="N8" authorId="0">
      <text>
        <r>
          <rPr>
            <sz val="9"/>
            <color indexed="12"/>
            <rFont val="ＭＳ 明朝"/>
            <family val="1"/>
          </rPr>
          <t>｢合計金額」を自動計算し表示します。</t>
        </r>
      </text>
    </comment>
    <comment ref="O9" authorId="0">
      <text>
        <r>
          <rPr>
            <sz val="9"/>
            <color indexed="10"/>
            <rFont val="ＭＳ 明朝"/>
            <family val="1"/>
          </rPr>
          <t>１店につき300円の発送料が掛かります。</t>
        </r>
      </text>
    </comment>
    <comment ref="P9" authorId="0">
      <text>
        <r>
          <rPr>
            <sz val="9"/>
            <color indexed="10"/>
            <rFont val="ＭＳ 明朝"/>
            <family val="1"/>
          </rPr>
          <t>１店につき200円の梱包料が掛かります。</t>
        </r>
      </text>
    </comment>
    <comment ref="H32" authorId="0">
      <text>
        <r>
          <rPr>
            <sz val="9"/>
            <color indexed="10"/>
            <rFont val="ＭＳ 明朝"/>
            <family val="1"/>
          </rPr>
          <t>１店につき300円の発送料が掛かります。</t>
        </r>
      </text>
    </comment>
  </commentList>
</comments>
</file>

<file path=xl/sharedStrings.xml><?xml version="1.0" encoding="utf-8"?>
<sst xmlns="http://schemas.openxmlformats.org/spreadsheetml/2006/main" count="201" uniqueCount="149">
  <si>
    <t>税抜き金額</t>
  </si>
  <si>
    <t>サイズ</t>
  </si>
  <si>
    <t>消費税</t>
  </si>
  <si>
    <t>店  名</t>
  </si>
  <si>
    <t>部　数</t>
  </si>
  <si>
    <t>申込数</t>
  </si>
  <si>
    <t>店　　名</t>
  </si>
  <si>
    <t>音更町</t>
  </si>
  <si>
    <t>幕別町</t>
  </si>
  <si>
    <t>芽室町</t>
  </si>
  <si>
    <t>清水町</t>
  </si>
  <si>
    <t>新得町</t>
  </si>
  <si>
    <t>鹿追町</t>
  </si>
  <si>
    <t>中札内村</t>
  </si>
  <si>
    <t>更別村</t>
  </si>
  <si>
    <t>大樹町</t>
  </si>
  <si>
    <t>広尾町</t>
  </si>
  <si>
    <t>士幌町</t>
  </si>
  <si>
    <t>上士幌町</t>
  </si>
  <si>
    <t>池田町</t>
  </si>
  <si>
    <t>豊頃町</t>
  </si>
  <si>
    <t>浦幌町</t>
  </si>
  <si>
    <t>本別町</t>
  </si>
  <si>
    <t>足寄町</t>
  </si>
  <si>
    <t>陸別町</t>
  </si>
  <si>
    <t>町村合計</t>
  </si>
  <si>
    <t>帯広市合計</t>
  </si>
  <si>
    <t>帯広圏合計</t>
  </si>
  <si>
    <t>近郊町合計</t>
  </si>
  <si>
    <t>自由が丘</t>
  </si>
  <si>
    <t>備　考</t>
  </si>
  <si>
    <t>搬入日</t>
  </si>
  <si>
    <t>備考</t>
  </si>
  <si>
    <t>南 町 東</t>
  </si>
  <si>
    <t>西 帯 広</t>
  </si>
  <si>
    <t>大　　正</t>
  </si>
  <si>
    <t>愛　　国</t>
  </si>
  <si>
    <t>清　　川</t>
  </si>
  <si>
    <t>忠　　類</t>
  </si>
  <si>
    <t>芽　　室</t>
  </si>
  <si>
    <t>東 部 南</t>
  </si>
  <si>
    <t>ﾉｰｽｹﾞｰﾄ</t>
  </si>
  <si>
    <t>月</t>
  </si>
  <si>
    <t>日</t>
  </si>
  <si>
    <t>ｻｳｽｹﾞｰﾄ</t>
  </si>
  <si>
    <t>浦　　幌</t>
  </si>
  <si>
    <t>勇　　足</t>
  </si>
  <si>
    <t>足　　寄</t>
  </si>
  <si>
    <t>陸　　別</t>
  </si>
  <si>
    <t>緑 ヶ 丘</t>
  </si>
  <si>
    <t>緑　　西</t>
  </si>
  <si>
    <t>ｾﾝﾀｰｹﾞｰﾄ</t>
  </si>
  <si>
    <t>茂　　岩</t>
  </si>
  <si>
    <t>厚　　内</t>
  </si>
  <si>
    <t>本　　別</t>
  </si>
  <si>
    <t>梱包料
＠200円</t>
  </si>
  <si>
    <t>発送料
＠300円</t>
  </si>
  <si>
    <t>申込枚数計</t>
  </si>
  <si>
    <t>木 野 東</t>
  </si>
  <si>
    <t>帯広市合計</t>
  </si>
  <si>
    <t>フォレスト</t>
  </si>
  <si>
    <t>音　　更</t>
  </si>
  <si>
    <t>駒　　場</t>
  </si>
  <si>
    <t>札　　内</t>
  </si>
  <si>
    <t>幕　　別</t>
  </si>
  <si>
    <t>糠　　内</t>
  </si>
  <si>
    <t>近郊合計</t>
  </si>
  <si>
    <t>清　　水</t>
  </si>
  <si>
    <t>新　　得</t>
  </si>
  <si>
    <t>屈　　足</t>
  </si>
  <si>
    <t>鹿　　追</t>
  </si>
  <si>
    <t>総合計</t>
  </si>
  <si>
    <t>瓜　　幕</t>
  </si>
  <si>
    <t>中 札 内</t>
  </si>
  <si>
    <t>上 札 内</t>
  </si>
  <si>
    <t>更　　別</t>
  </si>
  <si>
    <t>大　　樹</t>
  </si>
  <si>
    <t>豊　　似</t>
  </si>
  <si>
    <t>広　　尾</t>
  </si>
  <si>
    <t>中 士 幌</t>
  </si>
  <si>
    <t>士　　幌</t>
  </si>
  <si>
    <t>上 士 幌</t>
  </si>
  <si>
    <t>池　　田</t>
  </si>
  <si>
    <t>木　　野</t>
  </si>
  <si>
    <t>ｺﾋﾟｰ/ﾍﾟｰｽﾄ用ﾃﾞｰﾀ</t>
  </si>
  <si>
    <t>(申込数欄への入力に活用ください)</t>
  </si>
  <si>
    <t>発　送　料</t>
  </si>
  <si>
    <t>梱　包　料</t>
  </si>
  <si>
    <t>折　込　料</t>
  </si>
  <si>
    <t>合 計 金 額</t>
  </si>
  <si>
    <t>帯広市</t>
  </si>
  <si>
    <t>上 札 内</t>
  </si>
  <si>
    <t>ｻｳｽｹﾞｰﾄ</t>
  </si>
  <si>
    <t>幕　　別</t>
  </si>
  <si>
    <t>糠　　内</t>
  </si>
  <si>
    <t>御　　影</t>
  </si>
  <si>
    <t>御　影</t>
  </si>
  <si>
    <t>https://kachimai-service.jp/advertisement.php</t>
  </si>
  <si>
    <t>西 帯 広</t>
  </si>
  <si>
    <t>帯広市東1条南8丁目2番地　　</t>
  </si>
  <si>
    <t>TEL:0155-24-2221　FAX:0155-21-4400</t>
  </si>
  <si>
    <t>代理店名（請求先）</t>
  </si>
  <si>
    <r>
      <t>ｽﾎﾟﾝｻｰ名</t>
    </r>
    <r>
      <rPr>
        <b/>
        <sz val="10"/>
        <rFont val="ＭＳ 明朝"/>
        <family val="1"/>
      </rPr>
      <t>(ﾁﾗｼ)</t>
    </r>
  </si>
  <si>
    <t>(音更町一部含)</t>
  </si>
  <si>
    <t>〒080-0801</t>
  </si>
  <si>
    <t>※1</t>
  </si>
  <si>
    <t>※2</t>
  </si>
  <si>
    <t>連絡先/備考</t>
  </si>
  <si>
    <t>単価(税抜）</t>
  </si>
  <si>
    <t>総定数合計</t>
  </si>
  <si>
    <t>A版</t>
  </si>
  <si>
    <t>5.5円</t>
  </si>
  <si>
    <t>2つ折りでの搬入をお願いいたします</t>
  </si>
  <si>
    <t>B版</t>
  </si>
  <si>
    <t>その他</t>
  </si>
  <si>
    <t>ハガキ</t>
  </si>
  <si>
    <t>11.0円</t>
  </si>
  <si>
    <t>チラシサイズ</t>
  </si>
  <si>
    <t>単価（税別）</t>
  </si>
  <si>
    <t>単価（税込）</t>
  </si>
  <si>
    <t>備考</t>
  </si>
  <si>
    <t>A5</t>
  </si>
  <si>
    <t>A4</t>
  </si>
  <si>
    <t>A3</t>
  </si>
  <si>
    <t>B5</t>
  </si>
  <si>
    <t>B4</t>
  </si>
  <si>
    <t>B3</t>
  </si>
  <si>
    <t>栄</t>
  </si>
  <si>
    <t>B4 2つ折</t>
  </si>
  <si>
    <t xml:space="preserve">B2 </t>
  </si>
  <si>
    <t>4つ折りでの搬入をお願いいたします</t>
  </si>
  <si>
    <t>※サイズに関係なく2つ折・4つ折した場合は、2つ折・4つ折の料金になります。</t>
  </si>
  <si>
    <t>申込mail：ks-chirashi@kachimai.co.jp</t>
  </si>
  <si>
    <t>3.52円</t>
  </si>
  <si>
    <t>3.3円</t>
  </si>
  <si>
    <t>A4</t>
  </si>
  <si>
    <t>直送の場合　印刷会社名</t>
  </si>
  <si>
    <t>芽　　室</t>
  </si>
  <si>
    <t>浦　　幌</t>
  </si>
  <si>
    <t>厚　　内</t>
  </si>
  <si>
    <t>【HP】</t>
  </si>
  <si>
    <t>栄</t>
  </si>
  <si>
    <t>※3</t>
  </si>
  <si>
    <r>
      <t>※1.音更町の一部の地区</t>
    </r>
    <r>
      <rPr>
        <b/>
        <sz val="11"/>
        <color indexed="10"/>
        <rFont val="ＭＳ ゴシック"/>
        <family val="3"/>
      </rPr>
      <t>250</t>
    </r>
    <r>
      <rPr>
        <b/>
        <sz val="11"/>
        <rFont val="ＭＳ ゴシック"/>
        <family val="3"/>
      </rPr>
      <t>部は中士幌販売店扱い</t>
    </r>
  </si>
  <si>
    <r>
      <t>※2.士幌農村地区</t>
    </r>
    <r>
      <rPr>
        <b/>
        <sz val="11"/>
        <color indexed="10"/>
        <rFont val="ＭＳ ゴシック"/>
        <family val="3"/>
      </rPr>
      <t>350</t>
    </r>
    <r>
      <rPr>
        <b/>
        <sz val="11"/>
        <rFont val="ＭＳ ゴシック"/>
        <family val="3"/>
      </rPr>
      <t>部は日曜折込がございませんので翌日折込となります。</t>
    </r>
  </si>
  <si>
    <t>夕刊折込のみ</t>
  </si>
  <si>
    <t>(新吉野含)</t>
  </si>
  <si>
    <r>
      <t>※3.芽室町一部農村(北明・西土狩)</t>
    </r>
    <r>
      <rPr>
        <b/>
        <sz val="10"/>
        <color indexed="10"/>
        <rFont val="ＭＳ ゴシック"/>
        <family val="3"/>
      </rPr>
      <t>2024年4月～</t>
    </r>
    <r>
      <rPr>
        <b/>
        <sz val="11"/>
        <color indexed="10"/>
        <rFont val="ＭＳ ゴシック"/>
        <family val="3"/>
      </rPr>
      <t>芽室販売店</t>
    </r>
  </si>
  <si>
    <t>定数2024年5月1日改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</si>
</sst>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"/>
    <numFmt numFmtId="177" formatCode="0.0%"/>
    <numFmt numFmtId="178" formatCode="#,##0&quot;　&quot;"/>
    <numFmt numFmtId="179" formatCode="#,##0&quot;　　　&quot;"/>
    <numFmt numFmtId="180" formatCode="#,##0&quot;　　&quot;"/>
    <numFmt numFmtId="181" formatCode="yyyy&quot;年&quot;m&quot;月&quot;d&quot;日&quot;;@"/>
    <numFmt numFmtId="182" formatCode="#&quot;月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[$]ggge&quot;年&quot;m&quot;月&quot;d&quot;日&quot;;@"/>
    <numFmt numFmtId="192" formatCode="[$]gge&quot;年&quot;m&quot;月&quot;d&quot;日&quot;;@"/>
  </numFmts>
  <fonts count="89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13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b/>
      <sz val="2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24"/>
      <name val="ＭＳ 明朝"/>
      <family val="1"/>
    </font>
    <font>
      <b/>
      <sz val="13"/>
      <name val="ＭＳ 明朝"/>
      <family val="1"/>
    </font>
    <font>
      <b/>
      <sz val="10"/>
      <color indexed="10"/>
      <name val="ＭＳ 明朝"/>
      <family val="1"/>
    </font>
    <font>
      <sz val="7"/>
      <name val="ＭＳ 明朝"/>
      <family val="1"/>
    </font>
    <font>
      <sz val="9"/>
      <color indexed="12"/>
      <name val="ＭＳ 明朝"/>
      <family val="1"/>
    </font>
    <font>
      <sz val="9"/>
      <color indexed="10"/>
      <name val="ＭＳ 明朝"/>
      <family val="1"/>
    </font>
    <font>
      <sz val="10"/>
      <name val="HG明朝E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9"/>
      <name val="ＭＳ 明朝"/>
      <family val="1"/>
    </font>
    <font>
      <b/>
      <sz val="10"/>
      <name val="ＭＳ 明朝"/>
      <family val="1"/>
    </font>
    <font>
      <b/>
      <sz val="13"/>
      <name val="ＭＳ ゴシック"/>
      <family val="3"/>
    </font>
    <font>
      <b/>
      <sz val="7"/>
      <name val="ＭＳ 明朝"/>
      <family val="1"/>
    </font>
    <font>
      <b/>
      <sz val="15"/>
      <name val="ＭＳ 明朝"/>
      <family val="1"/>
    </font>
    <font>
      <b/>
      <sz val="11"/>
      <color indexed="10"/>
      <name val="ＭＳ ゴシック"/>
      <family val="3"/>
    </font>
    <font>
      <u val="single"/>
      <sz val="9"/>
      <color indexed="12"/>
      <name val="ＭＳ Ｐゴシック"/>
      <family val="3"/>
    </font>
    <font>
      <b/>
      <u val="single"/>
      <sz val="12"/>
      <color indexed="12"/>
      <name val="ＭＳ Ｐゴシック"/>
      <family val="3"/>
    </font>
    <font>
      <b/>
      <sz val="8"/>
      <name val="ＭＳ 明朝"/>
      <family val="1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3"/>
      <name val="游ゴシック Medium"/>
      <family val="3"/>
    </font>
    <font>
      <b/>
      <sz val="10"/>
      <color indexed="23"/>
      <name val="游ゴシック Medium"/>
      <family val="3"/>
    </font>
    <font>
      <sz val="18"/>
      <color indexed="10"/>
      <name val="ＭＳ ゴシック"/>
      <family val="3"/>
    </font>
    <font>
      <b/>
      <i/>
      <sz val="18"/>
      <color indexed="8"/>
      <name val="HG創英角ﾎﾟｯﾌﾟ体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5C5A5A"/>
      <name val="游ゴシック Medium"/>
      <family val="3"/>
    </font>
    <font>
      <b/>
      <sz val="10"/>
      <color rgb="FF5C5A5A"/>
      <name val="游ゴシック Medium"/>
      <family val="3"/>
    </font>
    <font>
      <b/>
      <sz val="11"/>
      <color rgb="FFFF0000"/>
      <name val="ＭＳ ゴシック"/>
      <family val="3"/>
    </font>
    <font>
      <sz val="18"/>
      <color rgb="FFFF0000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EEEEEE"/>
      </top>
      <bottom style="medium">
        <color rgb="FFEEEEEE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>
        <color rgb="FFEEEEEE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EEEEEE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29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shrinkToFit="1"/>
      <protection locked="0"/>
    </xf>
    <xf numFmtId="0" fontId="3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shrinkToFit="1"/>
      <protection locked="0"/>
    </xf>
    <xf numFmtId="31" fontId="9" fillId="0" borderId="14" xfId="0" applyNumberFormat="1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6" fillId="0" borderId="16" xfId="0" applyFont="1" applyFill="1" applyBorder="1" applyAlignment="1" applyProtection="1">
      <alignment/>
      <protection locked="0"/>
    </xf>
    <xf numFmtId="0" fontId="16" fillId="0" borderId="17" xfId="0" applyFont="1" applyFill="1" applyBorder="1" applyAlignment="1" applyProtection="1">
      <alignment/>
      <protection locked="0"/>
    </xf>
    <xf numFmtId="176" fontId="18" fillId="0" borderId="18" xfId="0" applyNumberFormat="1" applyFont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176" fontId="18" fillId="0" borderId="2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0" fillId="0" borderId="20" xfId="0" applyFont="1" applyBorder="1" applyAlignment="1" applyProtection="1">
      <alignment shrinkToFit="1"/>
      <protection locked="0"/>
    </xf>
    <xf numFmtId="0" fontId="18" fillId="0" borderId="21" xfId="0" applyFont="1" applyBorder="1" applyAlignment="1" applyProtection="1">
      <alignment horizontal="center" vertical="center" shrinkToFit="1"/>
      <protection locked="0"/>
    </xf>
    <xf numFmtId="0" fontId="16" fillId="0" borderId="14" xfId="0" applyFont="1" applyBorder="1" applyAlignment="1" applyProtection="1">
      <alignment shrinkToFit="1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 shrinkToFit="1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0" fontId="24" fillId="0" borderId="25" xfId="0" applyFont="1" applyBorder="1" applyAlignment="1" applyProtection="1">
      <alignment horizontal="center" vertical="center" wrapText="1"/>
      <protection locked="0"/>
    </xf>
    <xf numFmtId="176" fontId="16" fillId="0" borderId="26" xfId="0" applyNumberFormat="1" applyFont="1" applyBorder="1" applyAlignment="1" applyProtection="1">
      <alignment horizontal="center" vertical="center"/>
      <protection locked="0"/>
    </xf>
    <xf numFmtId="176" fontId="16" fillId="0" borderId="27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 shrinkToFit="1"/>
      <protection locked="0"/>
    </xf>
    <xf numFmtId="176" fontId="16" fillId="0" borderId="28" xfId="0" applyNumberFormat="1" applyFont="1" applyBorder="1" applyAlignment="1" applyProtection="1">
      <alignment horizontal="center" vertical="center"/>
      <protection locked="0"/>
    </xf>
    <xf numFmtId="176" fontId="16" fillId="0" borderId="20" xfId="0" applyNumberFormat="1" applyFont="1" applyBorder="1" applyAlignment="1" applyProtection="1">
      <alignment horizontal="center" vertical="center"/>
      <protection locked="0"/>
    </xf>
    <xf numFmtId="176" fontId="16" fillId="0" borderId="29" xfId="0" applyNumberFormat="1" applyFont="1" applyBorder="1" applyAlignment="1" applyProtection="1">
      <alignment horizontal="center" vertical="center"/>
      <protection locked="0"/>
    </xf>
    <xf numFmtId="176" fontId="16" fillId="0" borderId="30" xfId="0" applyNumberFormat="1" applyFont="1" applyBorder="1" applyAlignment="1" applyProtection="1">
      <alignment horizontal="center" vertical="center"/>
      <protection locked="0"/>
    </xf>
    <xf numFmtId="176" fontId="16" fillId="0" borderId="31" xfId="0" applyNumberFormat="1" applyFont="1" applyBorder="1" applyAlignment="1" applyProtection="1">
      <alignment horizontal="center" vertical="center"/>
      <protection locked="0"/>
    </xf>
    <xf numFmtId="38" fontId="22" fillId="0" borderId="27" xfId="49" applyFont="1" applyBorder="1" applyAlignment="1" applyProtection="1">
      <alignment vertical="center" shrinkToFit="1"/>
      <protection locked="0"/>
    </xf>
    <xf numFmtId="176" fontId="16" fillId="0" borderId="32" xfId="0" applyNumberFormat="1" applyFont="1" applyBorder="1" applyAlignment="1" applyProtection="1">
      <alignment horizontal="center" vertical="center"/>
      <protection locked="0"/>
    </xf>
    <xf numFmtId="3" fontId="22" fillId="0" borderId="30" xfId="49" applyNumberFormat="1" applyFont="1" applyBorder="1" applyAlignment="1" applyProtection="1">
      <alignment vertical="center"/>
      <protection locked="0"/>
    </xf>
    <xf numFmtId="3" fontId="22" fillId="0" borderId="33" xfId="49" applyNumberFormat="1" applyFont="1" applyBorder="1" applyAlignment="1" applyProtection="1">
      <alignment vertical="center"/>
      <protection locked="0"/>
    </xf>
    <xf numFmtId="3" fontId="22" fillId="0" borderId="22" xfId="49" applyNumberFormat="1" applyFont="1" applyBorder="1" applyAlignment="1" applyProtection="1">
      <alignment vertical="center"/>
      <protection locked="0"/>
    </xf>
    <xf numFmtId="176" fontId="16" fillId="0" borderId="23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3" fontId="22" fillId="0" borderId="34" xfId="49" applyNumberFormat="1" applyFont="1" applyBorder="1" applyAlignment="1" applyProtection="1">
      <alignment vertical="center"/>
      <protection locked="0"/>
    </xf>
    <xf numFmtId="176" fontId="16" fillId="0" borderId="34" xfId="0" applyNumberFormat="1" applyFont="1" applyBorder="1" applyAlignment="1" applyProtection="1">
      <alignment horizontal="center" vertical="center"/>
      <protection locked="0"/>
    </xf>
    <xf numFmtId="176" fontId="16" fillId="0" borderId="35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 shrinkToFit="1"/>
      <protection locked="0"/>
    </xf>
    <xf numFmtId="0" fontId="30" fillId="0" borderId="36" xfId="0" applyFont="1" applyBorder="1" applyAlignment="1" applyProtection="1">
      <alignment vertical="center" shrinkToFit="1"/>
      <protection locked="0"/>
    </xf>
    <xf numFmtId="38" fontId="30" fillId="0" borderId="21" xfId="49" applyFont="1" applyFill="1" applyBorder="1" applyAlignment="1" applyProtection="1">
      <alignment vertical="center" shrinkToFit="1"/>
      <protection locked="0"/>
    </xf>
    <xf numFmtId="0" fontId="30" fillId="0" borderId="0" xfId="0" applyFont="1" applyBorder="1" applyAlignment="1" applyProtection="1">
      <alignment vertical="center" shrinkToFit="1"/>
      <protection locked="0"/>
    </xf>
    <xf numFmtId="38" fontId="16" fillId="0" borderId="0" xfId="49" applyFont="1" applyFill="1" applyBorder="1" applyAlignment="1" applyProtection="1">
      <alignment vertical="center" shrinkToFit="1"/>
      <protection locked="0"/>
    </xf>
    <xf numFmtId="176" fontId="16" fillId="0" borderId="37" xfId="0" applyNumberFormat="1" applyFont="1" applyBorder="1" applyAlignment="1" applyProtection="1">
      <alignment horizontal="center" vertical="center"/>
      <protection locked="0"/>
    </xf>
    <xf numFmtId="176" fontId="17" fillId="0" borderId="22" xfId="0" applyNumberFormat="1" applyFont="1" applyBorder="1" applyAlignment="1" applyProtection="1">
      <alignment horizontal="right" vertical="center"/>
      <protection locked="0"/>
    </xf>
    <xf numFmtId="176" fontId="13" fillId="0" borderId="2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9" fillId="0" borderId="16" xfId="0" applyFont="1" applyBorder="1" applyAlignment="1" applyProtection="1">
      <alignment vertical="center"/>
      <protection locked="0"/>
    </xf>
    <xf numFmtId="38" fontId="30" fillId="0" borderId="0" xfId="49" applyFont="1" applyFill="1" applyBorder="1" applyAlignment="1" applyProtection="1">
      <alignment vertical="center" shrinkToFit="1"/>
      <protection locked="0"/>
    </xf>
    <xf numFmtId="0" fontId="19" fillId="0" borderId="38" xfId="0" applyFont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176" fontId="16" fillId="0" borderId="39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30" fillId="0" borderId="40" xfId="0" applyFont="1" applyFill="1" applyBorder="1" applyAlignment="1" applyProtection="1">
      <alignment horizontal="center" vertical="center" shrinkToFit="1"/>
      <protection locked="0"/>
    </xf>
    <xf numFmtId="38" fontId="30" fillId="0" borderId="41" xfId="49" applyFont="1" applyFill="1" applyBorder="1" applyAlignment="1" applyProtection="1">
      <alignment vertical="center" shrinkToFit="1"/>
      <protection locked="0"/>
    </xf>
    <xf numFmtId="0" fontId="30" fillId="0" borderId="36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56" fontId="4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 shrinkToFit="1"/>
      <protection locked="0"/>
    </xf>
    <xf numFmtId="38" fontId="1" fillId="0" borderId="0" xfId="49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38" fontId="1" fillId="0" borderId="0" xfId="49" applyFont="1" applyFill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0" fontId="1" fillId="0" borderId="43" xfId="0" applyFont="1" applyBorder="1" applyAlignment="1" applyProtection="1">
      <alignment/>
      <protection locked="0"/>
    </xf>
    <xf numFmtId="0" fontId="1" fillId="0" borderId="0" xfId="0" applyFont="1" applyAlignment="1" applyProtection="1">
      <alignment shrinkToFit="1"/>
      <protection locked="0"/>
    </xf>
    <xf numFmtId="176" fontId="12" fillId="0" borderId="34" xfId="0" applyNumberFormat="1" applyFont="1" applyFill="1" applyBorder="1" applyAlignment="1" applyProtection="1">
      <alignment horizontal="right" vertical="center" shrinkToFit="1"/>
      <protection/>
    </xf>
    <xf numFmtId="176" fontId="12" fillId="0" borderId="34" xfId="0" applyNumberFormat="1" applyFont="1" applyBorder="1" applyAlignment="1" applyProtection="1">
      <alignment horizontal="right" vertical="center" shrinkToFit="1"/>
      <protection/>
    </xf>
    <xf numFmtId="176" fontId="22" fillId="0" borderId="22" xfId="0" applyNumberFormat="1" applyFont="1" applyBorder="1" applyAlignment="1" applyProtection="1">
      <alignment horizontal="right" vertical="center" shrinkToFit="1"/>
      <protection/>
    </xf>
    <xf numFmtId="0" fontId="16" fillId="0" borderId="22" xfId="0" applyFont="1" applyBorder="1" applyAlignment="1" applyProtection="1">
      <alignment horizontal="center" vertical="center" shrinkToFit="1"/>
      <protection/>
    </xf>
    <xf numFmtId="176" fontId="12" fillId="0" borderId="27" xfId="0" applyNumberFormat="1" applyFont="1" applyBorder="1" applyAlignment="1" applyProtection="1">
      <alignment horizontal="right" vertical="center" shrinkToFit="1"/>
      <protection/>
    </xf>
    <xf numFmtId="176" fontId="12" fillId="0" borderId="30" xfId="0" applyNumberFormat="1" applyFont="1" applyBorder="1" applyAlignment="1" applyProtection="1">
      <alignment horizontal="right" vertical="center" shrinkToFit="1"/>
      <protection/>
    </xf>
    <xf numFmtId="0" fontId="18" fillId="0" borderId="44" xfId="0" applyFont="1" applyFill="1" applyBorder="1" applyAlignment="1" applyProtection="1">
      <alignment horizontal="center" vertical="center" shrinkToFit="1"/>
      <protection/>
    </xf>
    <xf numFmtId="0" fontId="18" fillId="0" borderId="45" xfId="0" applyFont="1" applyBorder="1" applyAlignment="1" applyProtection="1">
      <alignment horizontal="center" vertical="center" shrinkToFit="1"/>
      <protection/>
    </xf>
    <xf numFmtId="0" fontId="18" fillId="0" borderId="36" xfId="0" applyFont="1" applyFill="1" applyBorder="1" applyAlignment="1" applyProtection="1">
      <alignment horizontal="center" vertical="center" shrinkToFit="1"/>
      <protection/>
    </xf>
    <xf numFmtId="0" fontId="18" fillId="33" borderId="46" xfId="0" applyFont="1" applyFill="1" applyBorder="1" applyAlignment="1" applyProtection="1">
      <alignment horizontal="center" vertical="center" shrinkToFit="1"/>
      <protection/>
    </xf>
    <xf numFmtId="0" fontId="18" fillId="33" borderId="47" xfId="0" applyFont="1" applyFill="1" applyBorder="1" applyAlignment="1" applyProtection="1">
      <alignment horizontal="center" vertical="center" shrinkToFit="1"/>
      <protection/>
    </xf>
    <xf numFmtId="0" fontId="18" fillId="33" borderId="33" xfId="0" applyFont="1" applyFill="1" applyBorder="1" applyAlignment="1" applyProtection="1">
      <alignment horizontal="center" vertical="center" shrinkToFit="1"/>
      <protection/>
    </xf>
    <xf numFmtId="176" fontId="16" fillId="0" borderId="33" xfId="0" applyNumberFormat="1" applyFont="1" applyBorder="1" applyAlignment="1" applyProtection="1">
      <alignment horizontal="center" vertical="center"/>
      <protection locked="0"/>
    </xf>
    <xf numFmtId="176" fontId="16" fillId="0" borderId="22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right" vertical="center" shrinkToFit="1"/>
      <protection locked="0"/>
    </xf>
    <xf numFmtId="176" fontId="22" fillId="0" borderId="48" xfId="0" applyNumberFormat="1" applyFont="1" applyBorder="1" applyAlignment="1" applyProtection="1">
      <alignment horizontal="right" vertical="center" shrinkToFit="1"/>
      <protection/>
    </xf>
    <xf numFmtId="0" fontId="1" fillId="0" borderId="0" xfId="0" applyFont="1" applyAlignment="1" applyProtection="1">
      <alignment horizontal="center" vertical="top"/>
      <protection locked="0"/>
    </xf>
    <xf numFmtId="0" fontId="16" fillId="0" borderId="49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 shrinkToFit="1"/>
      <protection/>
    </xf>
    <xf numFmtId="3" fontId="22" fillId="0" borderId="51" xfId="49" applyNumberFormat="1" applyFont="1" applyBorder="1" applyAlignment="1" applyProtection="1">
      <alignment vertical="center"/>
      <protection locked="0"/>
    </xf>
    <xf numFmtId="0" fontId="30" fillId="0" borderId="24" xfId="0" applyFont="1" applyFill="1" applyBorder="1" applyAlignment="1" applyProtection="1">
      <alignment horizontal="center" vertical="center" shrinkToFit="1"/>
      <protection locked="0"/>
    </xf>
    <xf numFmtId="0" fontId="13" fillId="33" borderId="46" xfId="0" applyFont="1" applyFill="1" applyBorder="1" applyAlignment="1" applyProtection="1">
      <alignment horizontal="center" vertical="center" shrinkToFit="1"/>
      <protection/>
    </xf>
    <xf numFmtId="56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8" fillId="0" borderId="52" xfId="0" applyFont="1" applyBorder="1" applyAlignment="1" applyProtection="1">
      <alignment vertical="center"/>
      <protection locked="0"/>
    </xf>
    <xf numFmtId="176" fontId="32" fillId="0" borderId="28" xfId="0" applyNumberFormat="1" applyFont="1" applyBorder="1" applyAlignment="1" applyProtection="1">
      <alignment horizontal="left" vertical="center"/>
      <protection locked="0"/>
    </xf>
    <xf numFmtId="176" fontId="32" fillId="0" borderId="23" xfId="0" applyNumberFormat="1" applyFont="1" applyBorder="1" applyAlignment="1" applyProtection="1">
      <alignment horizontal="left" vertical="center"/>
      <protection locked="0"/>
    </xf>
    <xf numFmtId="176" fontId="32" fillId="0" borderId="31" xfId="0" applyNumberFormat="1" applyFont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76" fontId="34" fillId="0" borderId="32" xfId="0" applyNumberFormat="1" applyFont="1" applyBorder="1" applyAlignment="1" applyProtection="1">
      <alignment horizontal="left" vertical="center"/>
      <protection locked="0"/>
    </xf>
    <xf numFmtId="176" fontId="12" fillId="0" borderId="33" xfId="0" applyNumberFormat="1" applyFont="1" applyBorder="1" applyAlignment="1" applyProtection="1">
      <alignment horizontal="right" vertical="center" shrinkToFit="1"/>
      <protection/>
    </xf>
    <xf numFmtId="176" fontId="12" fillId="0" borderId="22" xfId="0" applyNumberFormat="1" applyFont="1" applyBorder="1" applyAlignment="1" applyProtection="1">
      <alignment horizontal="right" vertical="center" shrinkToFit="1"/>
      <protection/>
    </xf>
    <xf numFmtId="0" fontId="84" fillId="0" borderId="53" xfId="0" applyFont="1" applyBorder="1" applyAlignment="1">
      <alignment horizontal="left" vertical="center" wrapText="1" indent="1"/>
    </xf>
    <xf numFmtId="0" fontId="85" fillId="0" borderId="53" xfId="0" applyFont="1" applyBorder="1" applyAlignment="1">
      <alignment horizontal="right" vertical="center" wrapText="1" indent="1"/>
    </xf>
    <xf numFmtId="190" fontId="84" fillId="0" borderId="53" xfId="0" applyNumberFormat="1" applyFont="1" applyBorder="1" applyAlignment="1">
      <alignment horizontal="right" vertical="center" wrapText="1" indent="1"/>
    </xf>
    <xf numFmtId="0" fontId="12" fillId="0" borderId="24" xfId="0" applyFont="1" applyBorder="1" applyAlignment="1" applyProtection="1">
      <alignment horizontal="center" vertical="center" shrinkToFit="1"/>
      <protection locked="0"/>
    </xf>
    <xf numFmtId="49" fontId="84" fillId="0" borderId="53" xfId="0" applyNumberFormat="1" applyFont="1" applyBorder="1" applyAlignment="1">
      <alignment horizontal="left" vertical="center" wrapText="1" indent="1"/>
    </xf>
    <xf numFmtId="190" fontId="18" fillId="0" borderId="28" xfId="0" applyNumberFormat="1" applyFont="1" applyBorder="1" applyAlignment="1" applyProtection="1">
      <alignment horizontal="right" vertical="center" shrinkToFit="1"/>
      <protection locked="0"/>
    </xf>
    <xf numFmtId="0" fontId="1" fillId="0" borderId="0" xfId="0" applyFont="1" applyAlignment="1" applyProtection="1">
      <alignment horizontal="center"/>
      <protection locked="0"/>
    </xf>
    <xf numFmtId="0" fontId="8" fillId="0" borderId="42" xfId="0" applyFont="1" applyBorder="1" applyAlignment="1" applyProtection="1">
      <alignment/>
      <protection locked="0"/>
    </xf>
    <xf numFmtId="176" fontId="16" fillId="0" borderId="23" xfId="0" applyNumberFormat="1" applyFont="1" applyBorder="1" applyAlignment="1" applyProtection="1">
      <alignment horizontal="right" vertical="center"/>
      <protection locked="0"/>
    </xf>
    <xf numFmtId="176" fontId="12" fillId="0" borderId="30" xfId="0" applyNumberFormat="1" applyFont="1" applyFill="1" applyBorder="1" applyAlignment="1" applyProtection="1">
      <alignment horizontal="right" vertical="center" shrinkToFit="1"/>
      <protection/>
    </xf>
    <xf numFmtId="0" fontId="18" fillId="0" borderId="45" xfId="0" applyFont="1" applyFill="1" applyBorder="1" applyAlignment="1" applyProtection="1">
      <alignment horizontal="center" vertical="center" shrinkToFit="1"/>
      <protection/>
    </xf>
    <xf numFmtId="0" fontId="18" fillId="0" borderId="38" xfId="0" applyFont="1" applyFill="1" applyBorder="1" applyAlignment="1" applyProtection="1">
      <alignment horizontal="center" vertical="center" shrinkToFit="1"/>
      <protection/>
    </xf>
    <xf numFmtId="176" fontId="12" fillId="0" borderId="48" xfId="0" applyNumberFormat="1" applyFont="1" applyBorder="1" applyAlignment="1" applyProtection="1">
      <alignment horizontal="right" vertical="center" shrinkToFit="1"/>
      <protection/>
    </xf>
    <xf numFmtId="0" fontId="18" fillId="0" borderId="54" xfId="0" applyFont="1" applyFill="1" applyBorder="1" applyAlignment="1" applyProtection="1">
      <alignment horizontal="center" vertical="center" shrinkToFit="1"/>
      <protection/>
    </xf>
    <xf numFmtId="0" fontId="18" fillId="0" borderId="55" xfId="0" applyFont="1" applyFill="1" applyBorder="1" applyAlignment="1" applyProtection="1">
      <alignment horizontal="center" vertical="center" shrinkToFit="1"/>
      <protection/>
    </xf>
    <xf numFmtId="0" fontId="13" fillId="0" borderId="44" xfId="0" applyFont="1" applyFill="1" applyBorder="1" applyAlignment="1" applyProtection="1">
      <alignment horizontal="center" vertical="center" shrinkToFit="1"/>
      <protection/>
    </xf>
    <xf numFmtId="176" fontId="22" fillId="0" borderId="33" xfId="0" applyNumberFormat="1" applyFont="1" applyBorder="1" applyAlignment="1" applyProtection="1">
      <alignment horizontal="right" vertical="center" shrinkToFit="1"/>
      <protection/>
    </xf>
    <xf numFmtId="0" fontId="28" fillId="0" borderId="0" xfId="43" applyBorder="1" applyAlignment="1" applyProtection="1">
      <alignment vertical="center" shrinkToFit="1"/>
      <protection locked="0"/>
    </xf>
    <xf numFmtId="0" fontId="9" fillId="0" borderId="52" xfId="0" applyFont="1" applyBorder="1" applyAlignment="1" applyProtection="1">
      <alignment vertical="center"/>
      <protection locked="0"/>
    </xf>
    <xf numFmtId="0" fontId="8" fillId="0" borderId="52" xfId="0" applyFont="1" applyBorder="1" applyAlignment="1" applyProtection="1">
      <alignment horizontal="center"/>
      <protection locked="0"/>
    </xf>
    <xf numFmtId="0" fontId="18" fillId="0" borderId="56" xfId="0" applyFont="1" applyFill="1" applyBorder="1" applyAlignment="1" applyProtection="1">
      <alignment horizontal="center" vertical="center" shrinkToFit="1"/>
      <protection/>
    </xf>
    <xf numFmtId="176" fontId="22" fillId="0" borderId="27" xfId="0" applyNumberFormat="1" applyFont="1" applyBorder="1" applyAlignment="1">
      <alignment horizontal="right" vertical="center" shrinkToFit="1"/>
    </xf>
    <xf numFmtId="176" fontId="22" fillId="0" borderId="34" xfId="0" applyNumberFormat="1" applyFont="1" applyBorder="1" applyAlignment="1">
      <alignment horizontal="right" vertical="center" shrinkToFit="1"/>
    </xf>
    <xf numFmtId="176" fontId="12" fillId="0" borderId="33" xfId="0" applyNumberFormat="1" applyFont="1" applyBorder="1" applyAlignment="1">
      <alignment horizontal="right" vertical="center" shrinkToFit="1"/>
    </xf>
    <xf numFmtId="176" fontId="12" fillId="0" borderId="34" xfId="0" applyNumberFormat="1" applyFont="1" applyBorder="1" applyAlignment="1">
      <alignment horizontal="right" vertical="center" shrinkToFit="1"/>
    </xf>
    <xf numFmtId="176" fontId="12" fillId="0" borderId="33" xfId="0" applyNumberFormat="1" applyFont="1" applyFill="1" applyBorder="1" applyAlignment="1" applyProtection="1">
      <alignment horizontal="right" vertical="center" shrinkToFit="1"/>
      <protection/>
    </xf>
    <xf numFmtId="0" fontId="18" fillId="0" borderId="16" xfId="0" applyFont="1" applyFill="1" applyBorder="1" applyAlignment="1" applyProtection="1">
      <alignment horizontal="center" vertical="center" shrinkToFit="1"/>
      <protection/>
    </xf>
    <xf numFmtId="176" fontId="12" fillId="0" borderId="51" xfId="0" applyNumberFormat="1" applyFont="1" applyBorder="1" applyAlignment="1" applyProtection="1">
      <alignment horizontal="right" vertical="center" shrinkToFit="1"/>
      <protection/>
    </xf>
    <xf numFmtId="0" fontId="86" fillId="0" borderId="0" xfId="0" applyFont="1" applyAlignment="1" applyProtection="1">
      <alignment horizontal="left" vertical="top"/>
      <protection locked="0"/>
    </xf>
    <xf numFmtId="0" fontId="37" fillId="0" borderId="52" xfId="43" applyFont="1" applyBorder="1" applyAlignment="1" applyProtection="1">
      <alignment/>
      <protection locked="0"/>
    </xf>
    <xf numFmtId="0" fontId="38" fillId="0" borderId="52" xfId="43" applyFont="1" applyBorder="1" applyAlignment="1" applyProtection="1">
      <alignment horizontal="left"/>
      <protection locked="0"/>
    </xf>
    <xf numFmtId="176" fontId="39" fillId="0" borderId="32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84" fillId="0" borderId="57" xfId="0" applyFont="1" applyBorder="1" applyAlignment="1">
      <alignment horizontal="left" vertical="center" wrapText="1" indent="1"/>
    </xf>
    <xf numFmtId="0" fontId="84" fillId="0" borderId="0" xfId="0" applyFont="1" applyBorder="1" applyAlignment="1">
      <alignment horizontal="left" vertical="center" wrapText="1" indent="1"/>
    </xf>
    <xf numFmtId="0" fontId="84" fillId="0" borderId="58" xfId="0" applyFont="1" applyBorder="1" applyAlignment="1">
      <alignment horizontal="left" vertical="center" wrapText="1" indent="1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 shrinkToFit="1"/>
      <protection locked="0"/>
    </xf>
    <xf numFmtId="0" fontId="20" fillId="0" borderId="17" xfId="0" applyFont="1" applyBorder="1" applyAlignment="1" applyProtection="1">
      <alignment horizontal="center" vertical="center" wrapText="1" shrinkToFit="1"/>
      <protection locked="0"/>
    </xf>
    <xf numFmtId="0" fontId="20" fillId="0" borderId="59" xfId="0" applyFont="1" applyBorder="1" applyAlignment="1" applyProtection="1">
      <alignment horizontal="center" vertical="center" wrapText="1" shrinkToFit="1"/>
      <protection locked="0"/>
    </xf>
    <xf numFmtId="0" fontId="20" fillId="0" borderId="38" xfId="0" applyFont="1" applyBorder="1" applyAlignment="1" applyProtection="1">
      <alignment horizontal="center" vertical="center" wrapText="1" shrinkToFit="1"/>
      <protection locked="0"/>
    </xf>
    <xf numFmtId="0" fontId="20" fillId="0" borderId="14" xfId="0" applyFont="1" applyBorder="1" applyAlignment="1" applyProtection="1">
      <alignment horizontal="center" vertical="center" wrapText="1" shrinkToFit="1"/>
      <protection locked="0"/>
    </xf>
    <xf numFmtId="0" fontId="20" fillId="0" borderId="60" xfId="0" applyFont="1" applyBorder="1" applyAlignment="1" applyProtection="1">
      <alignment horizontal="center" vertical="center" wrapText="1" shrinkToFit="1"/>
      <protection locked="0"/>
    </xf>
    <xf numFmtId="176" fontId="22" fillId="0" borderId="61" xfId="0" applyNumberFormat="1" applyFont="1" applyBorder="1" applyAlignment="1" applyProtection="1">
      <alignment horizontal="center" vertical="center" shrinkToFit="1"/>
      <protection locked="0"/>
    </xf>
    <xf numFmtId="176" fontId="22" fillId="0" borderId="62" xfId="0" applyNumberFormat="1" applyFont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59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0" borderId="60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176" fontId="22" fillId="0" borderId="28" xfId="0" applyNumberFormat="1" applyFont="1" applyBorder="1" applyAlignment="1" applyProtection="1">
      <alignment horizontal="right" vertical="center" shrinkToFit="1"/>
      <protection locked="0"/>
    </xf>
    <xf numFmtId="176" fontId="22" fillId="0" borderId="63" xfId="0" applyNumberFormat="1" applyFont="1" applyBorder="1" applyAlignment="1" applyProtection="1">
      <alignment horizontal="right" vertical="center" shrinkToFit="1"/>
      <protection locked="0"/>
    </xf>
    <xf numFmtId="0" fontId="13" fillId="0" borderId="36" xfId="0" applyFont="1" applyBorder="1" applyAlignment="1" applyProtection="1">
      <alignment horizontal="center" vertical="center"/>
      <protection/>
    </xf>
    <xf numFmtId="0" fontId="13" fillId="0" borderId="64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176" fontId="17" fillId="0" borderId="24" xfId="0" applyNumberFormat="1" applyFont="1" applyBorder="1" applyAlignment="1" applyProtection="1">
      <alignment horizontal="right" vertical="center" shrinkToFit="1"/>
      <protection locked="0"/>
    </xf>
    <xf numFmtId="176" fontId="17" fillId="0" borderId="25" xfId="0" applyNumberFormat="1" applyFont="1" applyBorder="1" applyAlignment="1" applyProtection="1">
      <alignment horizontal="right" vertical="center" shrinkToFit="1"/>
      <protection locked="0"/>
    </xf>
    <xf numFmtId="176" fontId="13" fillId="0" borderId="24" xfId="0" applyNumberFormat="1" applyFont="1" applyBorder="1" applyAlignment="1" applyProtection="1">
      <alignment horizontal="center" vertical="center"/>
      <protection locked="0"/>
    </xf>
    <xf numFmtId="176" fontId="13" fillId="0" borderId="25" xfId="0" applyNumberFormat="1" applyFont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0" fillId="0" borderId="16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16" fillId="0" borderId="24" xfId="0" applyNumberFormat="1" applyFont="1" applyBorder="1" applyAlignment="1" applyProtection="1">
      <alignment horizontal="center" vertical="center"/>
      <protection locked="0"/>
    </xf>
    <xf numFmtId="176" fontId="16" fillId="0" borderId="25" xfId="0" applyNumberFormat="1" applyFont="1" applyBorder="1" applyAlignment="1" applyProtection="1">
      <alignment horizontal="center" vertical="center"/>
      <protection locked="0"/>
    </xf>
    <xf numFmtId="176" fontId="22" fillId="0" borderId="24" xfId="0" applyNumberFormat="1" applyFont="1" applyBorder="1" applyAlignment="1" applyProtection="1">
      <alignment horizontal="right" vertical="center" shrinkToFit="1"/>
      <protection locked="0"/>
    </xf>
    <xf numFmtId="176" fontId="22" fillId="0" borderId="25" xfId="0" applyNumberFormat="1" applyFont="1" applyBorder="1" applyAlignment="1" applyProtection="1">
      <alignment horizontal="right" vertical="center" shrinkToFit="1"/>
      <protection locked="0"/>
    </xf>
    <xf numFmtId="176" fontId="16" fillId="0" borderId="26" xfId="0" applyNumberFormat="1" applyFont="1" applyBorder="1" applyAlignment="1" applyProtection="1">
      <alignment horizontal="center" vertical="center"/>
      <protection locked="0"/>
    </xf>
    <xf numFmtId="176" fontId="16" fillId="0" borderId="65" xfId="0" applyNumberFormat="1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left" vertical="center"/>
      <protection locked="0"/>
    </xf>
    <xf numFmtId="0" fontId="19" fillId="0" borderId="59" xfId="0" applyFont="1" applyBorder="1" applyAlignment="1" applyProtection="1">
      <alignment horizontal="left" vertical="center"/>
      <protection locked="0"/>
    </xf>
    <xf numFmtId="0" fontId="19" fillId="0" borderId="60" xfId="0" applyFont="1" applyBorder="1" applyAlignment="1" applyProtection="1">
      <alignment horizontal="left" vertical="center"/>
      <protection locked="0"/>
    </xf>
    <xf numFmtId="176" fontId="22" fillId="0" borderId="20" xfId="0" applyNumberFormat="1" applyFont="1" applyBorder="1" applyAlignment="1" applyProtection="1">
      <alignment horizontal="right" vertical="center" shrinkToFit="1"/>
      <protection locked="0"/>
    </xf>
    <xf numFmtId="0" fontId="18" fillId="0" borderId="55" xfId="0" applyFont="1" applyFill="1" applyBorder="1" applyAlignment="1" applyProtection="1">
      <alignment horizontal="center" vertical="center" shrinkToFit="1"/>
      <protection/>
    </xf>
    <xf numFmtId="0" fontId="18" fillId="0" borderId="63" xfId="0" applyFont="1" applyFill="1" applyBorder="1" applyAlignment="1" applyProtection="1">
      <alignment horizontal="center" vertical="center" shrinkToFit="1"/>
      <protection/>
    </xf>
    <xf numFmtId="176" fontId="16" fillId="0" borderId="28" xfId="0" applyNumberFormat="1" applyFont="1" applyBorder="1" applyAlignment="1" applyProtection="1">
      <alignment horizontal="center" vertical="center"/>
      <protection locked="0"/>
    </xf>
    <xf numFmtId="176" fontId="16" fillId="0" borderId="63" xfId="0" applyNumberFormat="1" applyFont="1" applyBorder="1" applyAlignment="1" applyProtection="1">
      <alignment horizontal="center" vertical="center"/>
      <protection locked="0"/>
    </xf>
    <xf numFmtId="176" fontId="22" fillId="0" borderId="26" xfId="0" applyNumberFormat="1" applyFont="1" applyBorder="1" applyAlignment="1" applyProtection="1">
      <alignment horizontal="right" vertical="center" shrinkToFit="1"/>
      <protection locked="0"/>
    </xf>
    <xf numFmtId="176" fontId="22" fillId="0" borderId="65" xfId="0" applyNumberFormat="1" applyFont="1" applyBorder="1" applyAlignment="1" applyProtection="1">
      <alignment horizontal="right" vertical="center" shrinkToFit="1"/>
      <protection locked="0"/>
    </xf>
    <xf numFmtId="0" fontId="18" fillId="33" borderId="66" xfId="0" applyFont="1" applyFill="1" applyBorder="1" applyAlignment="1" applyProtection="1">
      <alignment horizontal="center" vertical="center" textRotation="255" shrinkToFit="1"/>
      <protection/>
    </xf>
    <xf numFmtId="0" fontId="18" fillId="33" borderId="67" xfId="0" applyFont="1" applyFill="1" applyBorder="1" applyAlignment="1" applyProtection="1">
      <alignment horizontal="center" vertical="center" textRotation="255" shrinkToFit="1"/>
      <protection/>
    </xf>
    <xf numFmtId="0" fontId="18" fillId="33" borderId="68" xfId="0" applyFont="1" applyFill="1" applyBorder="1" applyAlignment="1" applyProtection="1">
      <alignment horizontal="center" vertical="center" textRotation="255" shrinkToFit="1"/>
      <protection/>
    </xf>
    <xf numFmtId="0" fontId="18" fillId="0" borderId="44" xfId="0" applyFont="1" applyFill="1" applyBorder="1" applyAlignment="1" applyProtection="1">
      <alignment horizontal="center" vertical="center" shrinkToFit="1"/>
      <protection/>
    </xf>
    <xf numFmtId="0" fontId="18" fillId="0" borderId="69" xfId="0" applyFont="1" applyFill="1" applyBorder="1" applyAlignment="1" applyProtection="1">
      <alignment horizontal="center" vertical="center" shrinkToFit="1"/>
      <protection/>
    </xf>
    <xf numFmtId="0" fontId="35" fillId="0" borderId="70" xfId="0" applyFont="1" applyBorder="1" applyAlignment="1" applyProtection="1">
      <alignment horizontal="center" vertical="center"/>
      <protection locked="0"/>
    </xf>
    <xf numFmtId="0" fontId="35" fillId="0" borderId="71" xfId="0" applyFont="1" applyBorder="1" applyAlignment="1" applyProtection="1">
      <alignment horizontal="center" vertical="center"/>
      <protection locked="0"/>
    </xf>
    <xf numFmtId="0" fontId="35" fillId="0" borderId="72" xfId="0" applyFont="1" applyBorder="1" applyAlignment="1" applyProtection="1">
      <alignment horizontal="center" vertical="center"/>
      <protection locked="0"/>
    </xf>
    <xf numFmtId="0" fontId="35" fillId="0" borderId="73" xfId="0" applyFont="1" applyBorder="1" applyAlignment="1" applyProtection="1">
      <alignment horizontal="center" vertical="center"/>
      <protection locked="0"/>
    </xf>
    <xf numFmtId="176" fontId="14" fillId="0" borderId="54" xfId="0" applyNumberFormat="1" applyFont="1" applyBorder="1" applyAlignment="1" applyProtection="1">
      <alignment horizontal="center" vertical="center"/>
      <protection/>
    </xf>
    <xf numFmtId="176" fontId="14" fillId="0" borderId="23" xfId="0" applyNumberFormat="1" applyFont="1" applyBorder="1" applyAlignment="1" applyProtection="1">
      <alignment horizontal="center" vertical="center"/>
      <protection/>
    </xf>
    <xf numFmtId="0" fontId="18" fillId="0" borderId="45" xfId="0" applyFont="1" applyFill="1" applyBorder="1" applyAlignment="1" applyProtection="1">
      <alignment horizontal="center" vertical="center" shrinkToFit="1"/>
      <protection/>
    </xf>
    <xf numFmtId="0" fontId="18" fillId="0" borderId="62" xfId="0" applyFont="1" applyFill="1" applyBorder="1" applyAlignment="1" applyProtection="1">
      <alignment horizontal="center" vertical="center" shrinkToFit="1"/>
      <protection/>
    </xf>
    <xf numFmtId="176" fontId="16" fillId="0" borderId="61" xfId="0" applyNumberFormat="1" applyFont="1" applyBorder="1" applyAlignment="1" applyProtection="1">
      <alignment horizontal="center" vertical="center"/>
      <protection locked="0"/>
    </xf>
    <xf numFmtId="176" fontId="16" fillId="0" borderId="62" xfId="0" applyNumberFormat="1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59" xfId="0" applyFont="1" applyBorder="1" applyAlignment="1" applyProtection="1">
      <alignment horizontal="center" vertical="center" wrapText="1"/>
      <protection locked="0"/>
    </xf>
    <xf numFmtId="0" fontId="12" fillId="0" borderId="38" xfId="0" applyFont="1" applyBorder="1" applyAlignment="1" applyProtection="1">
      <alignment horizontal="center" vertical="center" wrapText="1"/>
      <protection locked="0"/>
    </xf>
    <xf numFmtId="0" fontId="12" fillId="0" borderId="60" xfId="0" applyFont="1" applyBorder="1" applyAlignment="1" applyProtection="1">
      <alignment horizontal="center" vertical="center" wrapText="1"/>
      <protection locked="0"/>
    </xf>
    <xf numFmtId="0" fontId="13" fillId="0" borderId="55" xfId="0" applyFont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shrinkToFit="1"/>
    </xf>
    <xf numFmtId="176" fontId="22" fillId="0" borderId="61" xfId="0" applyNumberFormat="1" applyFont="1" applyBorder="1" applyAlignment="1" applyProtection="1">
      <alignment horizontal="right" vertical="center" shrinkToFit="1"/>
      <protection locked="0"/>
    </xf>
    <xf numFmtId="176" fontId="22" fillId="0" borderId="62" xfId="0" applyNumberFormat="1" applyFont="1" applyBorder="1" applyAlignment="1" applyProtection="1">
      <alignment horizontal="right" vertical="center" shrinkToFit="1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56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176" fontId="16" fillId="0" borderId="64" xfId="0" applyNumberFormat="1" applyFont="1" applyBorder="1" applyAlignment="1" applyProtection="1">
      <alignment horizontal="center" vertical="center"/>
      <protection locked="0"/>
    </xf>
    <xf numFmtId="176" fontId="16" fillId="0" borderId="21" xfId="0" applyNumberFormat="1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/>
    </xf>
    <xf numFmtId="0" fontId="16" fillId="0" borderId="64" xfId="0" applyFont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 horizontal="center" vertical="center"/>
      <protection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176" fontId="16" fillId="0" borderId="20" xfId="0" applyNumberFormat="1" applyFont="1" applyBorder="1" applyAlignment="1" applyProtection="1">
      <alignment horizontal="center" vertical="center"/>
      <protection locked="0"/>
    </xf>
    <xf numFmtId="176" fontId="16" fillId="0" borderId="29" xfId="0" applyNumberFormat="1" applyFont="1" applyBorder="1" applyAlignment="1" applyProtection="1">
      <alignment horizontal="center" vertical="center"/>
      <protection locked="0"/>
    </xf>
    <xf numFmtId="0" fontId="18" fillId="0" borderId="55" xfId="0" applyFont="1" applyFill="1" applyBorder="1" applyAlignment="1" applyProtection="1">
      <alignment horizontal="distributed" vertical="center" shrinkToFit="1"/>
      <protection/>
    </xf>
    <xf numFmtId="0" fontId="18" fillId="0" borderId="63" xfId="0" applyFont="1" applyFill="1" applyBorder="1" applyAlignment="1" applyProtection="1">
      <alignment horizontal="distributed" vertical="center" shrinkToFit="1"/>
      <protection/>
    </xf>
    <xf numFmtId="0" fontId="18" fillId="33" borderId="46" xfId="0" applyFont="1" applyFill="1" applyBorder="1" applyAlignment="1" applyProtection="1">
      <alignment horizontal="center" vertical="center" textRotation="255" shrinkToFit="1"/>
      <protection/>
    </xf>
    <xf numFmtId="176" fontId="34" fillId="0" borderId="28" xfId="0" applyNumberFormat="1" applyFont="1" applyBorder="1" applyAlignment="1" applyProtection="1">
      <alignment horizontal="left" vertical="center"/>
      <protection locked="0"/>
    </xf>
    <xf numFmtId="176" fontId="34" fillId="0" borderId="20" xfId="0" applyNumberFormat="1" applyFont="1" applyBorder="1" applyAlignment="1" applyProtection="1">
      <alignment horizontal="left" vertical="center"/>
      <protection locked="0"/>
    </xf>
    <xf numFmtId="176" fontId="34" fillId="0" borderId="29" xfId="0" applyNumberFormat="1" applyFont="1" applyBorder="1" applyAlignment="1" applyProtection="1">
      <alignment horizontal="left" vertical="center"/>
      <protection locked="0"/>
    </xf>
    <xf numFmtId="176" fontId="16" fillId="0" borderId="28" xfId="0" applyNumberFormat="1" applyFont="1" applyBorder="1" applyAlignment="1" applyProtection="1">
      <alignment horizontal="left" vertical="center"/>
      <protection locked="0"/>
    </xf>
    <xf numFmtId="176" fontId="16" fillId="0" borderId="20" xfId="0" applyNumberFormat="1" applyFont="1" applyBorder="1" applyAlignment="1" applyProtection="1">
      <alignment horizontal="left" vertical="center"/>
      <protection locked="0"/>
    </xf>
    <xf numFmtId="176" fontId="16" fillId="0" borderId="29" xfId="0" applyNumberFormat="1" applyFont="1" applyBorder="1" applyAlignment="1" applyProtection="1">
      <alignment horizontal="left" vertical="center"/>
      <protection locked="0"/>
    </xf>
    <xf numFmtId="0" fontId="18" fillId="0" borderId="20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 shrinkToFit="1"/>
    </xf>
    <xf numFmtId="0" fontId="18" fillId="0" borderId="55" xfId="0" applyFont="1" applyBorder="1" applyAlignment="1">
      <alignment horizontal="center" vertical="center" shrinkToFit="1"/>
    </xf>
    <xf numFmtId="176" fontId="16" fillId="0" borderId="28" xfId="0" applyNumberFormat="1" applyFont="1" applyBorder="1" applyAlignment="1" applyProtection="1">
      <alignment horizontal="right" vertical="center"/>
      <protection locked="0"/>
    </xf>
    <xf numFmtId="176" fontId="16" fillId="0" borderId="20" xfId="0" applyNumberFormat="1" applyFont="1" applyBorder="1" applyAlignment="1" applyProtection="1">
      <alignment horizontal="right" vertical="center"/>
      <protection locked="0"/>
    </xf>
    <xf numFmtId="176" fontId="16" fillId="0" borderId="29" xfId="0" applyNumberFormat="1" applyFont="1" applyBorder="1" applyAlignment="1" applyProtection="1">
      <alignment horizontal="right" vertical="center"/>
      <protection locked="0"/>
    </xf>
    <xf numFmtId="0" fontId="18" fillId="0" borderId="44" xfId="0" applyFont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6" fillId="0" borderId="54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176" fontId="16" fillId="0" borderId="18" xfId="0" applyNumberFormat="1" applyFont="1" applyBorder="1" applyAlignment="1" applyProtection="1">
      <alignment horizontal="center" vertical="center"/>
      <protection locked="0"/>
    </xf>
    <xf numFmtId="176" fontId="16" fillId="0" borderId="74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1" fillId="0" borderId="75" xfId="0" applyFont="1" applyBorder="1" applyAlignment="1" applyProtection="1">
      <alignment horizontal="left" vertical="center"/>
      <protection locked="0"/>
    </xf>
    <xf numFmtId="0" fontId="13" fillId="0" borderId="76" xfId="0" applyFont="1" applyBorder="1" applyAlignment="1" applyProtection="1">
      <alignment horizontal="left" vertical="center"/>
      <protection locked="0"/>
    </xf>
    <xf numFmtId="0" fontId="13" fillId="0" borderId="77" xfId="0" applyFont="1" applyBorder="1" applyAlignment="1" applyProtection="1">
      <alignment horizontal="left" vertical="center"/>
      <protection locked="0"/>
    </xf>
    <xf numFmtId="0" fontId="20" fillId="0" borderId="78" xfId="0" applyFont="1" applyBorder="1" applyAlignment="1" applyProtection="1">
      <alignment horizontal="center" vertical="center" wrapText="1"/>
      <protection locked="0"/>
    </xf>
    <xf numFmtId="0" fontId="20" fillId="0" borderId="76" xfId="0" applyFont="1" applyBorder="1" applyAlignment="1" applyProtection="1">
      <alignment horizontal="center" vertical="center" wrapText="1"/>
      <protection locked="0"/>
    </xf>
    <xf numFmtId="0" fontId="20" fillId="0" borderId="79" xfId="0" applyFont="1" applyBorder="1" applyAlignment="1" applyProtection="1">
      <alignment horizontal="center" vertical="center" wrapText="1"/>
      <protection locked="0"/>
    </xf>
    <xf numFmtId="0" fontId="18" fillId="0" borderId="55" xfId="0" applyFont="1" applyBorder="1" applyAlignment="1" applyProtection="1">
      <alignment horizontal="center" vertical="center"/>
      <protection locked="0"/>
    </xf>
    <xf numFmtId="0" fontId="18" fillId="0" borderId="63" xfId="0" applyFont="1" applyBorder="1" applyAlignment="1" applyProtection="1">
      <alignment horizontal="center" vertical="center"/>
      <protection locked="0"/>
    </xf>
    <xf numFmtId="178" fontId="20" fillId="0" borderId="20" xfId="0" applyNumberFormat="1" applyFont="1" applyBorder="1" applyAlignment="1" applyProtection="1">
      <alignment horizontal="right" vertical="center"/>
      <protection locked="0"/>
    </xf>
    <xf numFmtId="178" fontId="20" fillId="0" borderId="29" xfId="0" applyNumberFormat="1" applyFont="1" applyBorder="1" applyAlignment="1" applyProtection="1">
      <alignment horizontal="right" vertical="center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80" xfId="0" applyFont="1" applyBorder="1" applyAlignment="1" applyProtection="1">
      <alignment horizontal="center" vertical="center"/>
      <protection locked="0"/>
    </xf>
    <xf numFmtId="176" fontId="14" fillId="0" borderId="73" xfId="0" applyNumberFormat="1" applyFont="1" applyBorder="1" applyAlignment="1" applyProtection="1">
      <alignment horizontal="center" vertical="center"/>
      <protection locked="0"/>
    </xf>
    <xf numFmtId="176" fontId="14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60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0" fontId="13" fillId="0" borderId="62" xfId="0" applyFont="1" applyBorder="1" applyAlignment="1" applyProtection="1">
      <alignment horizontal="center" vertical="center"/>
      <protection locked="0"/>
    </xf>
    <xf numFmtId="180" fontId="17" fillId="0" borderId="20" xfId="0" applyNumberFormat="1" applyFont="1" applyBorder="1" applyAlignment="1" applyProtection="1">
      <alignment horizontal="right" vertical="center"/>
      <protection locked="0"/>
    </xf>
    <xf numFmtId="180" fontId="17" fillId="0" borderId="29" xfId="0" applyNumberFormat="1" applyFont="1" applyBorder="1" applyAlignment="1" applyProtection="1">
      <alignment horizontal="right" vertical="center"/>
      <protection locked="0"/>
    </xf>
    <xf numFmtId="0" fontId="87" fillId="0" borderId="11" xfId="0" applyFont="1" applyBorder="1" applyAlignment="1" applyProtection="1">
      <alignment horizontal="center"/>
      <protection locked="0"/>
    </xf>
    <xf numFmtId="0" fontId="87" fillId="0" borderId="14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181" fontId="11" fillId="0" borderId="14" xfId="0" applyNumberFormat="1" applyFont="1" applyBorder="1" applyAlignment="1" applyProtection="1">
      <alignment horizontal="right"/>
      <protection/>
    </xf>
    <xf numFmtId="0" fontId="21" fillId="0" borderId="17" xfId="0" applyFont="1" applyFill="1" applyBorder="1" applyAlignment="1" applyProtection="1">
      <alignment horizontal="right" vertical="center" shrinkToFit="1"/>
      <protection locked="0"/>
    </xf>
    <xf numFmtId="0" fontId="21" fillId="0" borderId="50" xfId="0" applyFont="1" applyFill="1" applyBorder="1" applyAlignment="1" applyProtection="1">
      <alignment horizontal="right" vertical="center" shrinkToFit="1"/>
      <protection locked="0"/>
    </xf>
    <xf numFmtId="0" fontId="15" fillId="0" borderId="17" xfId="0" applyFont="1" applyFill="1" applyBorder="1" applyAlignment="1" applyProtection="1">
      <alignment horizontal="left" vertical="center" shrinkToFit="1"/>
      <protection locked="0"/>
    </xf>
    <xf numFmtId="0" fontId="15" fillId="0" borderId="50" xfId="0" applyFont="1" applyFill="1" applyBorder="1" applyAlignment="1" applyProtection="1">
      <alignment horizontal="left" vertical="center" shrinkToFit="1"/>
      <protection locked="0"/>
    </xf>
    <xf numFmtId="0" fontId="18" fillId="0" borderId="28" xfId="0" applyFont="1" applyBorder="1" applyAlignment="1" applyProtection="1">
      <alignment horizontal="center" vertical="center" shrinkToFit="1"/>
      <protection locked="0"/>
    </xf>
    <xf numFmtId="0" fontId="18" fillId="0" borderId="20" xfId="0" applyFont="1" applyBorder="1" applyAlignment="1" applyProtection="1">
      <alignment horizontal="center" vertical="center" shrinkToFit="1"/>
      <protection locked="0"/>
    </xf>
    <xf numFmtId="178" fontId="18" fillId="0" borderId="20" xfId="49" applyNumberFormat="1" applyFont="1" applyBorder="1" applyAlignment="1" applyProtection="1">
      <alignment horizontal="right" vertical="center" shrinkToFit="1"/>
      <protection locked="0"/>
    </xf>
    <xf numFmtId="178" fontId="18" fillId="0" borderId="29" xfId="49" applyNumberFormat="1" applyFont="1" applyBorder="1" applyAlignment="1" applyProtection="1">
      <alignment horizontal="right" vertical="center" shrinkToFit="1"/>
      <protection locked="0"/>
    </xf>
    <xf numFmtId="0" fontId="18" fillId="0" borderId="26" xfId="0" applyFont="1" applyBorder="1" applyAlignment="1" applyProtection="1">
      <alignment horizontal="center" vertical="center" shrinkToFit="1"/>
      <protection locked="0"/>
    </xf>
    <xf numFmtId="0" fontId="18" fillId="0" borderId="18" xfId="0" applyFont="1" applyBorder="1" applyAlignment="1" applyProtection="1">
      <alignment horizontal="center" vertical="center" shrinkToFit="1"/>
      <protection locked="0"/>
    </xf>
    <xf numFmtId="178" fontId="18" fillId="0" borderId="18" xfId="49" applyNumberFormat="1" applyFont="1" applyBorder="1" applyAlignment="1" applyProtection="1">
      <alignment horizontal="right" vertical="center" shrinkToFit="1"/>
      <protection locked="0"/>
    </xf>
    <xf numFmtId="178" fontId="18" fillId="0" borderId="74" xfId="49" applyNumberFormat="1" applyFont="1" applyBorder="1" applyAlignment="1" applyProtection="1">
      <alignment horizontal="right" vertical="center" shrinkToFit="1"/>
      <protection locked="0"/>
    </xf>
    <xf numFmtId="0" fontId="13" fillId="0" borderId="55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63" xfId="0" applyFont="1" applyBorder="1" applyAlignment="1" applyProtection="1">
      <alignment horizontal="left" vertical="center"/>
      <protection locked="0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5" fillId="0" borderId="59" xfId="0" applyFont="1" applyFill="1" applyBorder="1" applyAlignment="1" applyProtection="1">
      <alignment horizontal="center" vertical="center" shrinkToFit="1"/>
      <protection locked="0"/>
    </xf>
    <xf numFmtId="0" fontId="15" fillId="0" borderId="81" xfId="0" applyFont="1" applyFill="1" applyBorder="1" applyAlignment="1" applyProtection="1">
      <alignment horizontal="center" vertical="center" shrinkToFit="1"/>
      <protection locked="0"/>
    </xf>
    <xf numFmtId="0" fontId="18" fillId="0" borderId="56" xfId="0" applyFont="1" applyBorder="1" applyAlignment="1" applyProtection="1">
      <alignment horizontal="center" vertical="center"/>
      <protection locked="0"/>
    </xf>
    <xf numFmtId="0" fontId="18" fillId="0" borderId="65" xfId="0" applyFont="1" applyBorder="1" applyAlignment="1" applyProtection="1">
      <alignment horizontal="center" vertical="center"/>
      <protection locked="0"/>
    </xf>
    <xf numFmtId="0" fontId="16" fillId="0" borderId="54" xfId="0" applyFont="1" applyBorder="1" applyAlignment="1" applyProtection="1">
      <alignment horizontal="left" vertical="center"/>
      <protection locked="0"/>
    </xf>
    <xf numFmtId="0" fontId="16" fillId="0" borderId="22" xfId="0" applyFont="1" applyBorder="1" applyAlignment="1" applyProtection="1">
      <alignment horizontal="left" vertical="center"/>
      <protection locked="0"/>
    </xf>
    <xf numFmtId="190" fontId="19" fillId="0" borderId="24" xfId="0" applyNumberFormat="1" applyFont="1" applyBorder="1" applyAlignment="1" applyProtection="1">
      <alignment horizontal="center" vertical="center" shrinkToFit="1"/>
      <protection locked="0"/>
    </xf>
    <xf numFmtId="190" fontId="19" fillId="0" borderId="64" xfId="0" applyNumberFormat="1" applyFont="1" applyBorder="1" applyAlignment="1" applyProtection="1">
      <alignment horizontal="center" vertical="center" shrinkToFit="1"/>
      <protection locked="0"/>
    </xf>
    <xf numFmtId="190" fontId="19" fillId="0" borderId="21" xfId="0" applyNumberFormat="1" applyFont="1" applyBorder="1" applyAlignment="1" applyProtection="1">
      <alignment horizontal="center" vertical="center" shrinkToFit="1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6" fillId="0" borderId="29" xfId="0" applyFont="1" applyBorder="1" applyAlignment="1" applyProtection="1">
      <alignment horizontal="left" vertical="center"/>
      <protection locked="0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18" fillId="0" borderId="59" xfId="0" applyFont="1" applyBorder="1" applyAlignment="1" applyProtection="1">
      <alignment horizontal="center" vertical="center" shrinkToFit="1"/>
      <protection locked="0"/>
    </xf>
    <xf numFmtId="0" fontId="18" fillId="0" borderId="38" xfId="0" applyFont="1" applyBorder="1" applyAlignment="1" applyProtection="1">
      <alignment horizontal="center" vertical="center" shrinkToFit="1"/>
      <protection locked="0"/>
    </xf>
    <xf numFmtId="0" fontId="18" fillId="0" borderId="14" xfId="0" applyFont="1" applyBorder="1" applyAlignment="1" applyProtection="1">
      <alignment horizontal="center" vertical="center" shrinkToFit="1"/>
      <protection locked="0"/>
    </xf>
    <xf numFmtId="0" fontId="18" fillId="0" borderId="60" xfId="0" applyFont="1" applyBorder="1" applyAlignment="1" applyProtection="1">
      <alignment horizontal="center" vertical="center" shrinkToFit="1"/>
      <protection locked="0"/>
    </xf>
    <xf numFmtId="180" fontId="18" fillId="0" borderId="20" xfId="0" applyNumberFormat="1" applyFont="1" applyBorder="1" applyAlignment="1" applyProtection="1">
      <alignment horizontal="right" vertical="center"/>
      <protection locked="0"/>
    </xf>
    <xf numFmtId="180" fontId="18" fillId="0" borderId="29" xfId="0" applyNumberFormat="1" applyFont="1" applyBorder="1" applyAlignment="1" applyProtection="1">
      <alignment horizontal="right" vertical="center"/>
      <protection locked="0"/>
    </xf>
    <xf numFmtId="176" fontId="18" fillId="0" borderId="20" xfId="0" applyNumberFormat="1" applyFont="1" applyBorder="1" applyAlignment="1" applyProtection="1">
      <alignment horizontal="center" vertical="center" shrinkToFit="1"/>
      <protection locked="0"/>
    </xf>
    <xf numFmtId="0" fontId="18" fillId="0" borderId="18" xfId="0" applyFont="1" applyBorder="1" applyAlignment="1">
      <alignment horizontal="center" vertical="center" shrinkToFit="1"/>
    </xf>
    <xf numFmtId="0" fontId="18" fillId="0" borderId="65" xfId="0" applyFont="1" applyBorder="1" applyAlignment="1">
      <alignment horizontal="center" vertical="center" shrinkToFit="1"/>
    </xf>
    <xf numFmtId="176" fontId="12" fillId="0" borderId="27" xfId="0" applyNumberFormat="1" applyFont="1" applyBorder="1" applyAlignment="1">
      <alignment horizontal="right" vertical="center" shrinkToFit="1"/>
    </xf>
    <xf numFmtId="176" fontId="22" fillId="0" borderId="33" xfId="0" applyNumberFormat="1" applyFont="1" applyBorder="1" applyAlignment="1">
      <alignment horizontal="right" vertical="center" shrinkToFit="1"/>
    </xf>
    <xf numFmtId="0" fontId="13" fillId="0" borderId="55" xfId="0" applyFont="1" applyFill="1" applyBorder="1" applyAlignment="1" applyProtection="1">
      <alignment horizontal="center" vertical="center" shrinkToFit="1"/>
      <protection/>
    </xf>
    <xf numFmtId="0" fontId="13" fillId="0" borderId="63" xfId="0" applyFont="1" applyFill="1" applyBorder="1" applyAlignment="1" applyProtection="1">
      <alignment horizontal="center" vertical="center" shrinkToFit="1"/>
      <protection/>
    </xf>
    <xf numFmtId="176" fontId="22" fillId="0" borderId="33" xfId="0" applyNumberFormat="1" applyFont="1" applyFill="1" applyBorder="1" applyAlignment="1" applyProtection="1">
      <alignment horizontal="right" vertical="center" shrinkToFit="1"/>
      <protection/>
    </xf>
    <xf numFmtId="0" fontId="18" fillId="0" borderId="38" xfId="0" applyFont="1" applyFill="1" applyBorder="1" applyAlignment="1" applyProtection="1">
      <alignment horizontal="center" vertical="center" shrinkToFit="1"/>
      <protection/>
    </xf>
    <xf numFmtId="0" fontId="18" fillId="0" borderId="80" xfId="0" applyFont="1" applyFill="1" applyBorder="1" applyAlignment="1" applyProtection="1">
      <alignment horizontal="center" vertical="center" shrinkToFit="1"/>
      <protection/>
    </xf>
    <xf numFmtId="0" fontId="13" fillId="0" borderId="56" xfId="0" applyFont="1" applyBorder="1" applyAlignment="1" applyProtection="1">
      <alignment horizontal="center" vertical="center" shrinkToFit="1"/>
      <protection/>
    </xf>
    <xf numFmtId="176" fontId="22" fillId="0" borderId="27" xfId="0" applyNumberFormat="1" applyFont="1" applyBorder="1" applyAlignment="1" applyProtection="1">
      <alignment horizontal="right" vertical="center" shrinkToFit="1"/>
      <protection/>
    </xf>
    <xf numFmtId="0" fontId="13" fillId="0" borderId="44" xfId="0" applyFont="1" applyBorder="1" applyAlignment="1" applyProtection="1">
      <alignment horizontal="center" vertical="center" shrinkToFit="1"/>
      <protection/>
    </xf>
    <xf numFmtId="0" fontId="13" fillId="0" borderId="36" xfId="0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95250</xdr:rowOff>
    </xdr:from>
    <xdr:to>
      <xdr:col>14</xdr:col>
      <xdr:colOff>333375</xdr:colOff>
      <xdr:row>1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1333500" y="95250"/>
          <a:ext cx="49149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十勝毎日新聞　折込広告申込書</a:t>
          </a:r>
        </a:p>
      </xdr:txBody>
    </xdr:sp>
    <xdr:clientData/>
  </xdr:twoCellAnchor>
  <xdr:twoCellAnchor editAs="oneCell">
    <xdr:from>
      <xdr:col>1</xdr:col>
      <xdr:colOff>9525</xdr:colOff>
      <xdr:row>44</xdr:row>
      <xdr:rowOff>47625</xdr:rowOff>
    </xdr:from>
    <xdr:to>
      <xdr:col>9</xdr:col>
      <xdr:colOff>95250</xdr:colOff>
      <xdr:row>46</xdr:row>
      <xdr:rowOff>0</xdr:rowOff>
    </xdr:to>
    <xdr:pic>
      <xdr:nvPicPr>
        <xdr:cNvPr id="2" name="Picture 4" descr="かちまいサービス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963150"/>
          <a:ext cx="2933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333375</xdr:colOff>
      <xdr:row>37</xdr:row>
      <xdr:rowOff>28575</xdr:rowOff>
    </xdr:from>
    <xdr:ext cx="76200" cy="209550"/>
    <xdr:sp fLocksText="0">
      <xdr:nvSpPr>
        <xdr:cNvPr id="3" name="Text Box 6"/>
        <xdr:cNvSpPr txBox="1">
          <a:spLocks noChangeArrowheads="1"/>
        </xdr:cNvSpPr>
      </xdr:nvSpPr>
      <xdr:spPr>
        <a:xfrm>
          <a:off x="5495925" y="8477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114300</xdr:colOff>
      <xdr:row>2</xdr:row>
      <xdr:rowOff>66675</xdr:rowOff>
    </xdr:from>
    <xdr:to>
      <xdr:col>4</xdr:col>
      <xdr:colOff>133350</xdr:colOff>
      <xdr:row>3</xdr:row>
      <xdr:rowOff>200025</xdr:rowOff>
    </xdr:to>
    <xdr:sp>
      <xdr:nvSpPr>
        <xdr:cNvPr id="4" name="AutoShape 2"/>
        <xdr:cNvSpPr>
          <a:spLocks/>
        </xdr:cNvSpPr>
      </xdr:nvSpPr>
      <xdr:spPr>
        <a:xfrm>
          <a:off x="276225" y="638175"/>
          <a:ext cx="1123950" cy="419100"/>
        </a:xfrm>
        <a:prstGeom prst="roundRect">
          <a:avLst/>
        </a:prstGeom>
        <a:solidFill>
          <a:srgbClr val="C0C0C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折込日</a:t>
          </a:r>
        </a:p>
      </xdr:txBody>
    </xdr:sp>
    <xdr:clientData/>
  </xdr:twoCellAnchor>
  <xdr:twoCellAnchor>
    <xdr:from>
      <xdr:col>9</xdr:col>
      <xdr:colOff>257175</xdr:colOff>
      <xdr:row>6</xdr:row>
      <xdr:rowOff>104775</xdr:rowOff>
    </xdr:from>
    <xdr:to>
      <xdr:col>10</xdr:col>
      <xdr:colOff>19050</xdr:colOff>
      <xdr:row>7</xdr:row>
      <xdr:rowOff>9525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3267075" y="182880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8</xdr:col>
      <xdr:colOff>133350</xdr:colOff>
      <xdr:row>2</xdr:row>
      <xdr:rowOff>0</xdr:rowOff>
    </xdr:from>
    <xdr:to>
      <xdr:col>17</xdr:col>
      <xdr:colOff>28575</xdr:colOff>
      <xdr:row>8</xdr:row>
      <xdr:rowOff>28575</xdr:rowOff>
    </xdr:to>
    <xdr:grpSp>
      <xdr:nvGrpSpPr>
        <xdr:cNvPr id="6" name="Group 88"/>
        <xdr:cNvGrpSpPr>
          <a:grpSpLocks/>
        </xdr:cNvGrpSpPr>
      </xdr:nvGrpSpPr>
      <xdr:grpSpPr>
        <a:xfrm>
          <a:off x="2867025" y="571500"/>
          <a:ext cx="4800600" cy="1828800"/>
          <a:chOff x="301" y="60"/>
          <a:chExt cx="487" cy="192"/>
        </a:xfrm>
        <a:solidFill>
          <a:srgbClr val="FFFFFF"/>
        </a:solidFill>
      </xdr:grpSpPr>
      <xdr:sp>
        <xdr:nvSpPr>
          <xdr:cNvPr id="7" name="Text Box 23"/>
          <xdr:cNvSpPr txBox="1">
            <a:spLocks noChangeArrowheads="1"/>
          </xdr:cNvSpPr>
        </xdr:nvSpPr>
        <xdr:spPr>
          <a:xfrm>
            <a:off x="544" y="122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×</a:t>
            </a:r>
          </a:p>
        </xdr:txBody>
      </xdr:sp>
      <xdr:sp>
        <xdr:nvSpPr>
          <xdr:cNvPr id="8" name="Text Box 15"/>
          <xdr:cNvSpPr txBox="1">
            <a:spLocks noChangeArrowheads="1"/>
          </xdr:cNvSpPr>
        </xdr:nvSpPr>
        <xdr:spPr>
          <a:xfrm>
            <a:off x="575" y="62"/>
            <a:ext cx="4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円×</a:t>
            </a:r>
          </a:p>
        </xdr:txBody>
      </xdr:sp>
      <xdr:sp>
        <xdr:nvSpPr>
          <xdr:cNvPr id="9" name="Text Box 16"/>
          <xdr:cNvSpPr txBox="1">
            <a:spLocks noChangeArrowheads="1"/>
          </xdr:cNvSpPr>
        </xdr:nvSpPr>
        <xdr:spPr>
          <a:xfrm>
            <a:off x="656" y="62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個</a:t>
            </a:r>
          </a:p>
        </xdr:txBody>
      </xdr:sp>
      <xdr:sp>
        <xdr:nvSpPr>
          <xdr:cNvPr id="10" name="Text Box 17"/>
          <xdr:cNvSpPr txBox="1">
            <a:spLocks noChangeArrowheads="1"/>
          </xdr:cNvSpPr>
        </xdr:nvSpPr>
        <xdr:spPr>
          <a:xfrm>
            <a:off x="762" y="60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11" name="Text Box 18"/>
          <xdr:cNvSpPr txBox="1">
            <a:spLocks noChangeArrowheads="1"/>
          </xdr:cNvSpPr>
        </xdr:nvSpPr>
        <xdr:spPr>
          <a:xfrm>
            <a:off x="575" y="92"/>
            <a:ext cx="4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円×</a:t>
            </a:r>
          </a:p>
        </xdr:txBody>
      </xdr:sp>
      <xdr:sp>
        <xdr:nvSpPr>
          <xdr:cNvPr id="12" name="Text Box 19"/>
          <xdr:cNvSpPr txBox="1">
            <a:spLocks noChangeArrowheads="1"/>
          </xdr:cNvSpPr>
        </xdr:nvSpPr>
        <xdr:spPr>
          <a:xfrm>
            <a:off x="656" y="92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個</a:t>
            </a:r>
          </a:p>
        </xdr:txBody>
      </xdr:sp>
      <xdr:sp>
        <xdr:nvSpPr>
          <xdr:cNvPr id="13" name="Text Box 20"/>
          <xdr:cNvSpPr txBox="1">
            <a:spLocks noChangeArrowheads="1"/>
          </xdr:cNvSpPr>
        </xdr:nvSpPr>
        <xdr:spPr>
          <a:xfrm>
            <a:off x="762" y="91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14" name="Text Box 21"/>
          <xdr:cNvSpPr txBox="1">
            <a:spLocks noChangeArrowheads="1"/>
          </xdr:cNvSpPr>
        </xdr:nvSpPr>
        <xdr:spPr>
          <a:xfrm>
            <a:off x="633" y="121"/>
            <a:ext cx="43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＝</a:t>
            </a:r>
          </a:p>
        </xdr:txBody>
      </xdr:sp>
      <xdr:sp>
        <xdr:nvSpPr>
          <xdr:cNvPr id="15" name="Text Box 22"/>
          <xdr:cNvSpPr txBox="1">
            <a:spLocks noChangeArrowheads="1"/>
          </xdr:cNvSpPr>
        </xdr:nvSpPr>
        <xdr:spPr>
          <a:xfrm>
            <a:off x="474" y="123"/>
            <a:ext cx="2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＠</a:t>
            </a:r>
          </a:p>
        </xdr:txBody>
      </xdr:sp>
      <xdr:sp>
        <xdr:nvSpPr>
          <xdr:cNvPr id="16" name="Text Box 26"/>
          <xdr:cNvSpPr txBox="1">
            <a:spLocks noChangeArrowheads="1"/>
          </xdr:cNvSpPr>
        </xdr:nvSpPr>
        <xdr:spPr>
          <a:xfrm>
            <a:off x="762" y="119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17" name="Text Box 28"/>
          <xdr:cNvSpPr txBox="1">
            <a:spLocks noChangeArrowheads="1"/>
          </xdr:cNvSpPr>
        </xdr:nvSpPr>
        <xdr:spPr>
          <a:xfrm>
            <a:off x="762" y="151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18" name="Text Box 29"/>
          <xdr:cNvSpPr txBox="1">
            <a:spLocks noChangeArrowheads="1"/>
          </xdr:cNvSpPr>
        </xdr:nvSpPr>
        <xdr:spPr>
          <a:xfrm>
            <a:off x="756" y="185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19" name="Text Box 30"/>
          <xdr:cNvSpPr txBox="1">
            <a:spLocks noChangeArrowheads="1"/>
          </xdr:cNvSpPr>
        </xdr:nvSpPr>
        <xdr:spPr>
          <a:xfrm>
            <a:off x="756" y="219"/>
            <a:ext cx="2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36576" bIns="18288" anchor="b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20" name="Text Box 44"/>
          <xdr:cNvSpPr txBox="1">
            <a:spLocks noChangeArrowheads="1"/>
          </xdr:cNvSpPr>
        </xdr:nvSpPr>
        <xdr:spPr>
          <a:xfrm>
            <a:off x="301" y="215"/>
            <a:ext cx="29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枚</a:t>
            </a:r>
          </a:p>
        </xdr:txBody>
      </xdr:sp>
      <xdr:sp>
        <xdr:nvSpPr>
          <xdr:cNvPr id="21" name="Text Box 87"/>
          <xdr:cNvSpPr txBox="1">
            <a:spLocks noChangeArrowheads="1"/>
          </xdr:cNvSpPr>
        </xdr:nvSpPr>
        <xdr:spPr>
          <a:xfrm>
            <a:off x="476" y="154"/>
            <a:ext cx="163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（発送料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+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梱包料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+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折込料）</a:t>
            </a:r>
          </a:p>
        </xdr:txBody>
      </xdr:sp>
    </xdr:grpSp>
    <xdr:clientData/>
  </xdr:twoCellAnchor>
  <xdr:oneCellAnchor>
    <xdr:from>
      <xdr:col>13</xdr:col>
      <xdr:colOff>333375</xdr:colOff>
      <xdr:row>37</xdr:row>
      <xdr:rowOff>28575</xdr:rowOff>
    </xdr:from>
    <xdr:ext cx="76200" cy="209550"/>
    <xdr:sp fLocksText="0">
      <xdr:nvSpPr>
        <xdr:cNvPr id="22" name="Text Box 6"/>
        <xdr:cNvSpPr txBox="1">
          <a:spLocks noChangeArrowheads="1"/>
        </xdr:cNvSpPr>
      </xdr:nvSpPr>
      <xdr:spPr>
        <a:xfrm>
          <a:off x="5495925" y="8477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114300</xdr:colOff>
      <xdr:row>2</xdr:row>
      <xdr:rowOff>66675</xdr:rowOff>
    </xdr:from>
    <xdr:to>
      <xdr:col>4</xdr:col>
      <xdr:colOff>133350</xdr:colOff>
      <xdr:row>3</xdr:row>
      <xdr:rowOff>200025</xdr:rowOff>
    </xdr:to>
    <xdr:sp>
      <xdr:nvSpPr>
        <xdr:cNvPr id="23" name="AutoShape 2"/>
        <xdr:cNvSpPr>
          <a:spLocks/>
        </xdr:cNvSpPr>
      </xdr:nvSpPr>
      <xdr:spPr>
        <a:xfrm>
          <a:off x="276225" y="638175"/>
          <a:ext cx="1123950" cy="419100"/>
        </a:xfrm>
        <a:prstGeom prst="roundRect">
          <a:avLst/>
        </a:prstGeom>
        <a:solidFill>
          <a:srgbClr val="C0C0C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折込日</a:t>
          </a:r>
        </a:p>
      </xdr:txBody>
    </xdr:sp>
    <xdr:clientData/>
  </xdr:twoCellAnchor>
  <xdr:twoCellAnchor>
    <xdr:from>
      <xdr:col>9</xdr:col>
      <xdr:colOff>257175</xdr:colOff>
      <xdr:row>6</xdr:row>
      <xdr:rowOff>104775</xdr:rowOff>
    </xdr:from>
    <xdr:to>
      <xdr:col>10</xdr:col>
      <xdr:colOff>19050</xdr:colOff>
      <xdr:row>7</xdr:row>
      <xdr:rowOff>9525</xdr:rowOff>
    </xdr:to>
    <xdr:sp>
      <xdr:nvSpPr>
        <xdr:cNvPr id="24" name="Text Box 14"/>
        <xdr:cNvSpPr txBox="1">
          <a:spLocks noChangeArrowheads="1"/>
        </xdr:cNvSpPr>
      </xdr:nvSpPr>
      <xdr:spPr>
        <a:xfrm>
          <a:off x="3267075" y="182880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8</xdr:col>
      <xdr:colOff>133350</xdr:colOff>
      <xdr:row>2</xdr:row>
      <xdr:rowOff>0</xdr:rowOff>
    </xdr:from>
    <xdr:to>
      <xdr:col>17</xdr:col>
      <xdr:colOff>28575</xdr:colOff>
      <xdr:row>8</xdr:row>
      <xdr:rowOff>28575</xdr:rowOff>
    </xdr:to>
    <xdr:grpSp>
      <xdr:nvGrpSpPr>
        <xdr:cNvPr id="25" name="Group 88"/>
        <xdr:cNvGrpSpPr>
          <a:grpSpLocks/>
        </xdr:cNvGrpSpPr>
      </xdr:nvGrpSpPr>
      <xdr:grpSpPr>
        <a:xfrm>
          <a:off x="2867025" y="571500"/>
          <a:ext cx="4800600" cy="1828800"/>
          <a:chOff x="301" y="60"/>
          <a:chExt cx="487" cy="192"/>
        </a:xfrm>
        <a:solidFill>
          <a:srgbClr val="FFFFFF"/>
        </a:solidFill>
      </xdr:grpSpPr>
      <xdr:sp>
        <xdr:nvSpPr>
          <xdr:cNvPr id="26" name="Text Box 23"/>
          <xdr:cNvSpPr txBox="1">
            <a:spLocks noChangeArrowheads="1"/>
          </xdr:cNvSpPr>
        </xdr:nvSpPr>
        <xdr:spPr>
          <a:xfrm>
            <a:off x="544" y="122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×</a:t>
            </a:r>
          </a:p>
        </xdr:txBody>
      </xdr:sp>
      <xdr:sp>
        <xdr:nvSpPr>
          <xdr:cNvPr id="27" name="Text Box 15"/>
          <xdr:cNvSpPr txBox="1">
            <a:spLocks noChangeArrowheads="1"/>
          </xdr:cNvSpPr>
        </xdr:nvSpPr>
        <xdr:spPr>
          <a:xfrm>
            <a:off x="575" y="62"/>
            <a:ext cx="4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円×</a:t>
            </a:r>
          </a:p>
        </xdr:txBody>
      </xdr:sp>
      <xdr:sp>
        <xdr:nvSpPr>
          <xdr:cNvPr id="28" name="Text Box 16"/>
          <xdr:cNvSpPr txBox="1">
            <a:spLocks noChangeArrowheads="1"/>
          </xdr:cNvSpPr>
        </xdr:nvSpPr>
        <xdr:spPr>
          <a:xfrm>
            <a:off x="656" y="62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個</a:t>
            </a:r>
          </a:p>
        </xdr:txBody>
      </xdr:sp>
      <xdr:sp>
        <xdr:nvSpPr>
          <xdr:cNvPr id="29" name="Text Box 17"/>
          <xdr:cNvSpPr txBox="1">
            <a:spLocks noChangeArrowheads="1"/>
          </xdr:cNvSpPr>
        </xdr:nvSpPr>
        <xdr:spPr>
          <a:xfrm>
            <a:off x="762" y="60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30" name="Text Box 18"/>
          <xdr:cNvSpPr txBox="1">
            <a:spLocks noChangeArrowheads="1"/>
          </xdr:cNvSpPr>
        </xdr:nvSpPr>
        <xdr:spPr>
          <a:xfrm>
            <a:off x="575" y="92"/>
            <a:ext cx="4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円×</a:t>
            </a:r>
          </a:p>
        </xdr:txBody>
      </xdr:sp>
      <xdr:sp>
        <xdr:nvSpPr>
          <xdr:cNvPr id="31" name="Text Box 19"/>
          <xdr:cNvSpPr txBox="1">
            <a:spLocks noChangeArrowheads="1"/>
          </xdr:cNvSpPr>
        </xdr:nvSpPr>
        <xdr:spPr>
          <a:xfrm>
            <a:off x="656" y="92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個</a:t>
            </a:r>
          </a:p>
        </xdr:txBody>
      </xdr:sp>
      <xdr:sp>
        <xdr:nvSpPr>
          <xdr:cNvPr id="32" name="Text Box 20"/>
          <xdr:cNvSpPr txBox="1">
            <a:spLocks noChangeArrowheads="1"/>
          </xdr:cNvSpPr>
        </xdr:nvSpPr>
        <xdr:spPr>
          <a:xfrm>
            <a:off x="762" y="91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33" name="Text Box 21"/>
          <xdr:cNvSpPr txBox="1">
            <a:spLocks noChangeArrowheads="1"/>
          </xdr:cNvSpPr>
        </xdr:nvSpPr>
        <xdr:spPr>
          <a:xfrm>
            <a:off x="633" y="121"/>
            <a:ext cx="43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＝</a:t>
            </a:r>
          </a:p>
        </xdr:txBody>
      </xdr:sp>
      <xdr:sp>
        <xdr:nvSpPr>
          <xdr:cNvPr id="34" name="Text Box 22"/>
          <xdr:cNvSpPr txBox="1">
            <a:spLocks noChangeArrowheads="1"/>
          </xdr:cNvSpPr>
        </xdr:nvSpPr>
        <xdr:spPr>
          <a:xfrm>
            <a:off x="474" y="123"/>
            <a:ext cx="2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＠</a:t>
            </a:r>
          </a:p>
        </xdr:txBody>
      </xdr:sp>
      <xdr:sp>
        <xdr:nvSpPr>
          <xdr:cNvPr id="35" name="Text Box 26"/>
          <xdr:cNvSpPr txBox="1">
            <a:spLocks noChangeArrowheads="1"/>
          </xdr:cNvSpPr>
        </xdr:nvSpPr>
        <xdr:spPr>
          <a:xfrm>
            <a:off x="762" y="119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36" name="Text Box 28"/>
          <xdr:cNvSpPr txBox="1">
            <a:spLocks noChangeArrowheads="1"/>
          </xdr:cNvSpPr>
        </xdr:nvSpPr>
        <xdr:spPr>
          <a:xfrm>
            <a:off x="762" y="151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37" name="Text Box 29"/>
          <xdr:cNvSpPr txBox="1">
            <a:spLocks noChangeArrowheads="1"/>
          </xdr:cNvSpPr>
        </xdr:nvSpPr>
        <xdr:spPr>
          <a:xfrm>
            <a:off x="756" y="185"/>
            <a:ext cx="2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38" name="Text Box 30"/>
          <xdr:cNvSpPr txBox="1">
            <a:spLocks noChangeArrowheads="1"/>
          </xdr:cNvSpPr>
        </xdr:nvSpPr>
        <xdr:spPr>
          <a:xfrm>
            <a:off x="756" y="219"/>
            <a:ext cx="2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36576" bIns="18288" anchor="b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39" name="Text Box 44"/>
          <xdr:cNvSpPr txBox="1">
            <a:spLocks noChangeArrowheads="1"/>
          </xdr:cNvSpPr>
        </xdr:nvSpPr>
        <xdr:spPr>
          <a:xfrm>
            <a:off x="301" y="215"/>
            <a:ext cx="29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枚</a:t>
            </a:r>
          </a:p>
        </xdr:txBody>
      </xdr:sp>
      <xdr:sp>
        <xdr:nvSpPr>
          <xdr:cNvPr id="40" name="Text Box 87"/>
          <xdr:cNvSpPr txBox="1">
            <a:spLocks noChangeArrowheads="1"/>
          </xdr:cNvSpPr>
        </xdr:nvSpPr>
        <xdr:spPr>
          <a:xfrm>
            <a:off x="476" y="154"/>
            <a:ext cx="163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（発送料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+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梱包料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+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折込料）</a:t>
            </a:r>
          </a:p>
        </xdr:txBody>
      </xdr:sp>
    </xdr:grpSp>
    <xdr:clientData/>
  </xdr:twoCellAnchor>
  <xdr:oneCellAnchor>
    <xdr:from>
      <xdr:col>13</xdr:col>
      <xdr:colOff>333375</xdr:colOff>
      <xdr:row>37</xdr:row>
      <xdr:rowOff>28575</xdr:rowOff>
    </xdr:from>
    <xdr:ext cx="76200" cy="209550"/>
    <xdr:sp fLocksText="0">
      <xdr:nvSpPr>
        <xdr:cNvPr id="41" name="Text Box 6"/>
        <xdr:cNvSpPr txBox="1">
          <a:spLocks noChangeArrowheads="1"/>
        </xdr:cNvSpPr>
      </xdr:nvSpPr>
      <xdr:spPr>
        <a:xfrm>
          <a:off x="5495925" y="8477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37</xdr:row>
      <xdr:rowOff>28575</xdr:rowOff>
    </xdr:from>
    <xdr:ext cx="76200" cy="209550"/>
    <xdr:sp fLocksText="0">
      <xdr:nvSpPr>
        <xdr:cNvPr id="42" name="Text Box 6"/>
        <xdr:cNvSpPr txBox="1">
          <a:spLocks noChangeArrowheads="1"/>
        </xdr:cNvSpPr>
      </xdr:nvSpPr>
      <xdr:spPr>
        <a:xfrm>
          <a:off x="5495925" y="8477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37</xdr:row>
      <xdr:rowOff>28575</xdr:rowOff>
    </xdr:from>
    <xdr:ext cx="76200" cy="209550"/>
    <xdr:sp fLocksText="0">
      <xdr:nvSpPr>
        <xdr:cNvPr id="43" name="Text Box 6"/>
        <xdr:cNvSpPr txBox="1">
          <a:spLocks noChangeArrowheads="1"/>
        </xdr:cNvSpPr>
      </xdr:nvSpPr>
      <xdr:spPr>
        <a:xfrm>
          <a:off x="5495925" y="8477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37</xdr:row>
      <xdr:rowOff>28575</xdr:rowOff>
    </xdr:from>
    <xdr:ext cx="76200" cy="209550"/>
    <xdr:sp fLocksText="0">
      <xdr:nvSpPr>
        <xdr:cNvPr id="44" name="Text Box 6"/>
        <xdr:cNvSpPr txBox="1">
          <a:spLocks noChangeArrowheads="1"/>
        </xdr:cNvSpPr>
      </xdr:nvSpPr>
      <xdr:spPr>
        <a:xfrm>
          <a:off x="5495925" y="8477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37</xdr:row>
      <xdr:rowOff>28575</xdr:rowOff>
    </xdr:from>
    <xdr:ext cx="76200" cy="209550"/>
    <xdr:sp fLocksText="0">
      <xdr:nvSpPr>
        <xdr:cNvPr id="45" name="Text Box 6"/>
        <xdr:cNvSpPr txBox="1">
          <a:spLocks noChangeArrowheads="1"/>
        </xdr:cNvSpPr>
      </xdr:nvSpPr>
      <xdr:spPr>
        <a:xfrm>
          <a:off x="5495925" y="8477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achimai-service.jp/advertisement.ph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D53"/>
  <sheetViews>
    <sheetView showGridLines="0" tabSelected="1" zoomScalePageLayoutView="0" workbookViewId="0" topLeftCell="A1">
      <selection activeCell="Z35" sqref="Z35"/>
    </sheetView>
  </sheetViews>
  <sheetFormatPr defaultColWidth="9.00390625" defaultRowHeight="13.5"/>
  <cols>
    <col min="1" max="1" width="2.125" style="8" customWidth="1"/>
    <col min="2" max="2" width="4.125" style="8" customWidth="1"/>
    <col min="3" max="3" width="3.125" style="8" customWidth="1"/>
    <col min="4" max="4" width="7.25390625" style="8" customWidth="1"/>
    <col min="5" max="5" width="7.50390625" style="82" customWidth="1"/>
    <col min="6" max="6" width="5.00390625" style="82" customWidth="1"/>
    <col min="7" max="7" width="5.00390625" style="8" customWidth="1"/>
    <col min="8" max="8" width="1.75390625" style="8" customWidth="1"/>
    <col min="9" max="9" width="3.625" style="8" customWidth="1"/>
    <col min="10" max="10" width="6.50390625" style="8" customWidth="1"/>
    <col min="11" max="11" width="4.125" style="8" customWidth="1"/>
    <col min="12" max="12" width="10.125" style="8" customWidth="1"/>
    <col min="13" max="13" width="7.50390625" style="82" customWidth="1"/>
    <col min="14" max="14" width="9.875" style="8" customWidth="1"/>
    <col min="15" max="15" width="5.875" style="8" customWidth="1"/>
    <col min="16" max="16" width="6.00390625" style="8" customWidth="1"/>
    <col min="17" max="17" width="10.75390625" style="8" bestFit="1" customWidth="1"/>
    <col min="18" max="18" width="2.125" style="8" customWidth="1"/>
    <col min="19" max="19" width="5.00390625" style="8" customWidth="1"/>
    <col min="20" max="20" width="7.25390625" style="8" customWidth="1"/>
    <col min="21" max="21" width="7.25390625" style="63" customWidth="1"/>
    <col min="22" max="22" width="2.625" style="63" customWidth="1"/>
    <col min="23" max="23" width="7.25390625" style="63" customWidth="1"/>
    <col min="24" max="24" width="7.75390625" style="63" customWidth="1"/>
    <col min="25" max="25" width="7.75390625" style="8" customWidth="1"/>
    <col min="26" max="26" width="9.00390625" style="8" customWidth="1"/>
    <col min="27" max="27" width="11.25390625" style="8" customWidth="1"/>
    <col min="28" max="28" width="9.875" style="8" customWidth="1"/>
    <col min="29" max="29" width="11.125" style="8" customWidth="1"/>
    <col min="30" max="30" width="34.00390625" style="8" customWidth="1"/>
    <col min="31" max="16384" width="9.00390625" style="8" customWidth="1"/>
  </cols>
  <sheetData>
    <row r="1" spans="1:24" ht="29.25" customHeight="1">
      <c r="A1" s="1"/>
      <c r="B1" s="288"/>
      <c r="C1" s="288"/>
      <c r="D1" s="288"/>
      <c r="E1" s="3"/>
      <c r="F1" s="3"/>
      <c r="G1" s="2"/>
      <c r="H1" s="4"/>
      <c r="I1" s="2"/>
      <c r="J1" s="2"/>
      <c r="K1" s="2"/>
      <c r="L1" s="2"/>
      <c r="M1" s="3"/>
      <c r="N1" s="2"/>
      <c r="O1" s="2"/>
      <c r="P1" s="290"/>
      <c r="Q1" s="290"/>
      <c r="R1" s="5"/>
      <c r="S1" s="6"/>
      <c r="T1" s="6"/>
      <c r="U1" s="7"/>
      <c r="V1" s="7"/>
      <c r="W1" s="7"/>
      <c r="X1" s="7"/>
    </row>
    <row r="2" spans="1:24" ht="15.75" customHeight="1">
      <c r="A2" s="9"/>
      <c r="B2" s="289"/>
      <c r="C2" s="289"/>
      <c r="D2" s="289"/>
      <c r="E2" s="10"/>
      <c r="F2" s="10"/>
      <c r="G2" s="6"/>
      <c r="H2" s="6"/>
      <c r="I2" s="6"/>
      <c r="J2" s="6"/>
      <c r="K2" s="6"/>
      <c r="L2" s="6"/>
      <c r="M2" s="10"/>
      <c r="N2" s="11"/>
      <c r="O2" s="12"/>
      <c r="P2" s="291">
        <v>45413</v>
      </c>
      <c r="Q2" s="291"/>
      <c r="R2" s="13"/>
      <c r="S2" s="6"/>
      <c r="T2" s="6"/>
      <c r="U2" s="7"/>
      <c r="V2" s="7"/>
      <c r="W2" s="7"/>
      <c r="X2" s="7"/>
    </row>
    <row r="3" spans="1:24" ht="22.5" customHeight="1">
      <c r="A3" s="9"/>
      <c r="B3" s="14"/>
      <c r="C3" s="15"/>
      <c r="D3" s="15"/>
      <c r="E3" s="292"/>
      <c r="F3" s="292"/>
      <c r="G3" s="294" t="s">
        <v>42</v>
      </c>
      <c r="H3" s="292"/>
      <c r="I3" s="292"/>
      <c r="J3" s="310" t="s">
        <v>43</v>
      </c>
      <c r="K3" s="312" t="s">
        <v>86</v>
      </c>
      <c r="L3" s="313"/>
      <c r="M3" s="300">
        <v>300</v>
      </c>
      <c r="N3" s="301"/>
      <c r="O3" s="16">
        <f>H43+O36</f>
        <v>0</v>
      </c>
      <c r="P3" s="302">
        <f>M3*O3</f>
        <v>0</v>
      </c>
      <c r="Q3" s="303"/>
      <c r="R3" s="13"/>
      <c r="S3" s="6"/>
      <c r="T3" s="6"/>
      <c r="U3" s="7"/>
      <c r="V3" s="7"/>
      <c r="W3" s="7"/>
      <c r="X3" s="7"/>
    </row>
    <row r="4" spans="1:24" ht="21.75" customHeight="1">
      <c r="A4" s="9"/>
      <c r="B4" s="17"/>
      <c r="C4" s="18"/>
      <c r="D4" s="18"/>
      <c r="E4" s="293"/>
      <c r="F4" s="293"/>
      <c r="G4" s="295"/>
      <c r="H4" s="293"/>
      <c r="I4" s="293"/>
      <c r="J4" s="311"/>
      <c r="K4" s="271" t="s">
        <v>87</v>
      </c>
      <c r="L4" s="272"/>
      <c r="M4" s="296">
        <v>200</v>
      </c>
      <c r="N4" s="297"/>
      <c r="O4" s="19">
        <f>P36</f>
        <v>0</v>
      </c>
      <c r="P4" s="298">
        <f>M4*O4</f>
        <v>0</v>
      </c>
      <c r="Q4" s="299"/>
      <c r="R4" s="13"/>
      <c r="S4" s="6"/>
      <c r="T4" s="6"/>
      <c r="U4" s="7"/>
      <c r="V4" s="7"/>
      <c r="W4" s="7"/>
      <c r="X4" s="7"/>
    </row>
    <row r="5" spans="1:24" ht="22.5" customHeight="1">
      <c r="A5" s="9"/>
      <c r="B5" s="304" t="s">
        <v>102</v>
      </c>
      <c r="C5" s="305"/>
      <c r="D5" s="306"/>
      <c r="E5" s="307"/>
      <c r="F5" s="308"/>
      <c r="G5" s="308"/>
      <c r="H5" s="308"/>
      <c r="I5" s="308"/>
      <c r="J5" s="309"/>
      <c r="K5" s="271" t="s">
        <v>88</v>
      </c>
      <c r="L5" s="272"/>
      <c r="M5" s="123">
        <f>H7</f>
        <v>3</v>
      </c>
      <c r="N5" s="331">
        <f>E8</f>
        <v>0</v>
      </c>
      <c r="O5" s="331"/>
      <c r="P5" s="298">
        <f>M5*N5</f>
        <v>0</v>
      </c>
      <c r="Q5" s="299"/>
      <c r="R5" s="13"/>
      <c r="S5" s="6"/>
      <c r="T5" s="6"/>
      <c r="U5" s="7"/>
      <c r="V5" s="7"/>
      <c r="W5" s="7"/>
      <c r="X5" s="7"/>
    </row>
    <row r="6" spans="1:24" ht="24" customHeight="1">
      <c r="A6" s="9"/>
      <c r="B6" s="265" t="s">
        <v>101</v>
      </c>
      <c r="C6" s="266"/>
      <c r="D6" s="267"/>
      <c r="E6" s="268"/>
      <c r="F6" s="269"/>
      <c r="G6" s="269"/>
      <c r="H6" s="269"/>
      <c r="I6" s="269"/>
      <c r="J6" s="270"/>
      <c r="K6" s="271" t="s">
        <v>0</v>
      </c>
      <c r="L6" s="272"/>
      <c r="M6" s="21"/>
      <c r="N6" s="273">
        <f>P3+P4+P5</f>
        <v>0</v>
      </c>
      <c r="O6" s="273"/>
      <c r="P6" s="273"/>
      <c r="Q6" s="274"/>
      <c r="R6" s="13"/>
      <c r="S6" s="6"/>
      <c r="T6" s="6"/>
      <c r="U6" s="7"/>
      <c r="V6" s="7"/>
      <c r="W6" s="7"/>
      <c r="X6" s="7"/>
    </row>
    <row r="7" spans="1:25" ht="25.5" customHeight="1">
      <c r="A7" s="9"/>
      <c r="B7" s="275" t="s">
        <v>1</v>
      </c>
      <c r="C7" s="276"/>
      <c r="D7" s="121" t="s">
        <v>135</v>
      </c>
      <c r="E7" s="22"/>
      <c r="F7" s="314" t="s">
        <v>108</v>
      </c>
      <c r="G7" s="315"/>
      <c r="H7" s="316">
        <f>VLOOKUP(D7,AA11:AB19,2,FALSE)</f>
        <v>3</v>
      </c>
      <c r="I7" s="317"/>
      <c r="J7" s="318"/>
      <c r="K7" s="319" t="s">
        <v>2</v>
      </c>
      <c r="L7" s="272"/>
      <c r="M7" s="21"/>
      <c r="N7" s="329">
        <f>N6*0.1</f>
        <v>0</v>
      </c>
      <c r="O7" s="329"/>
      <c r="P7" s="329"/>
      <c r="Q7" s="330"/>
      <c r="R7" s="13"/>
      <c r="S7" s="6"/>
      <c r="T7" s="6"/>
      <c r="U7" s="7"/>
      <c r="V7" s="7"/>
      <c r="W7" s="7"/>
      <c r="X7" s="7"/>
      <c r="Y7" s="6"/>
    </row>
    <row r="8" spans="1:25" ht="25.5" customHeight="1">
      <c r="A8" s="9"/>
      <c r="B8" s="277" t="s">
        <v>57</v>
      </c>
      <c r="C8" s="278"/>
      <c r="D8" s="279"/>
      <c r="E8" s="280">
        <f>F44+N36</f>
        <v>0</v>
      </c>
      <c r="F8" s="281"/>
      <c r="G8" s="282"/>
      <c r="H8" s="282"/>
      <c r="I8" s="282"/>
      <c r="J8" s="283"/>
      <c r="K8" s="284" t="s">
        <v>89</v>
      </c>
      <c r="L8" s="285"/>
      <c r="M8" s="23"/>
      <c r="N8" s="286">
        <f>N6+N7</f>
        <v>0</v>
      </c>
      <c r="O8" s="286"/>
      <c r="P8" s="286"/>
      <c r="Q8" s="287"/>
      <c r="R8" s="13"/>
      <c r="S8" s="6"/>
      <c r="T8" s="264" t="s">
        <v>84</v>
      </c>
      <c r="U8" s="264"/>
      <c r="V8" s="264"/>
      <c r="W8" s="264"/>
      <c r="X8" s="264"/>
      <c r="Y8" s="6"/>
    </row>
    <row r="9" spans="1:25" ht="16.5" customHeight="1">
      <c r="A9" s="9"/>
      <c r="B9" s="258" t="s">
        <v>3</v>
      </c>
      <c r="C9" s="259"/>
      <c r="D9" s="259"/>
      <c r="E9" s="25" t="s">
        <v>4</v>
      </c>
      <c r="F9" s="234" t="s">
        <v>5</v>
      </c>
      <c r="G9" s="235"/>
      <c r="H9" s="259" t="s">
        <v>30</v>
      </c>
      <c r="I9" s="259"/>
      <c r="J9" s="260"/>
      <c r="K9" s="258" t="s">
        <v>6</v>
      </c>
      <c r="L9" s="259"/>
      <c r="M9" s="25" t="s">
        <v>4</v>
      </c>
      <c r="N9" s="24" t="s">
        <v>5</v>
      </c>
      <c r="O9" s="27" t="s">
        <v>56</v>
      </c>
      <c r="P9" s="28" t="s">
        <v>55</v>
      </c>
      <c r="Q9" s="26" t="s">
        <v>32</v>
      </c>
      <c r="R9" s="13"/>
      <c r="S9" s="6"/>
      <c r="T9" s="261" t="s">
        <v>85</v>
      </c>
      <c r="U9" s="261"/>
      <c r="V9" s="261"/>
      <c r="W9" s="261"/>
      <c r="X9" s="261"/>
      <c r="Y9" s="6"/>
    </row>
    <row r="10" spans="1:30" ht="16.5" customHeight="1" thickBot="1">
      <c r="A10" s="9"/>
      <c r="B10" s="202" t="s">
        <v>90</v>
      </c>
      <c r="C10" s="332" t="s">
        <v>49</v>
      </c>
      <c r="D10" s="333"/>
      <c r="E10" s="334">
        <v>2970</v>
      </c>
      <c r="F10" s="170"/>
      <c r="G10" s="171"/>
      <c r="H10" s="189"/>
      <c r="I10" s="262"/>
      <c r="J10" s="263"/>
      <c r="K10" s="202" t="s">
        <v>10</v>
      </c>
      <c r="L10" s="341" t="s">
        <v>67</v>
      </c>
      <c r="M10" s="342">
        <v>1340</v>
      </c>
      <c r="N10" s="103"/>
      <c r="O10" s="30" t="str">
        <f>IF(N10="","↓","○")</f>
        <v>↓</v>
      </c>
      <c r="P10" s="30" t="str">
        <f>IF(N10="","↓","○")</f>
        <v>↓</v>
      </c>
      <c r="Q10" s="100"/>
      <c r="R10" s="13"/>
      <c r="S10" s="6"/>
      <c r="T10" s="99"/>
      <c r="U10" s="99"/>
      <c r="V10" s="99"/>
      <c r="W10" s="99"/>
      <c r="X10" s="99"/>
      <c r="Y10" s="6"/>
      <c r="Z10" s="8" t="s">
        <v>117</v>
      </c>
      <c r="AB10" s="8" t="s">
        <v>118</v>
      </c>
      <c r="AC10" s="8" t="s">
        <v>119</v>
      </c>
      <c r="AD10" s="124" t="s">
        <v>120</v>
      </c>
    </row>
    <row r="11" spans="1:30" ht="16.5" customHeight="1" thickBot="1">
      <c r="A11" s="9"/>
      <c r="B11" s="203"/>
      <c r="C11" s="257" t="s">
        <v>50</v>
      </c>
      <c r="D11" s="222"/>
      <c r="E11" s="140">
        <v>4380</v>
      </c>
      <c r="F11" s="170"/>
      <c r="G11" s="171"/>
      <c r="H11" s="198"/>
      <c r="I11" s="238"/>
      <c r="J11" s="239"/>
      <c r="K11" s="204"/>
      <c r="L11" s="90" t="s">
        <v>95</v>
      </c>
      <c r="M11" s="88">
        <v>510</v>
      </c>
      <c r="N11" s="39"/>
      <c r="O11" s="35" t="str">
        <f>IF(N11="","↓","○")</f>
        <v>↓</v>
      </c>
      <c r="P11" s="35" t="str">
        <f>IF(N11="","↓","○")</f>
        <v>↓</v>
      </c>
      <c r="Q11" s="101"/>
      <c r="R11" s="13"/>
      <c r="S11" s="6"/>
      <c r="T11" s="31" t="s">
        <v>49</v>
      </c>
      <c r="U11" s="170">
        <v>2970</v>
      </c>
      <c r="V11" s="171"/>
      <c r="W11" s="31" t="s">
        <v>67</v>
      </c>
      <c r="X11" s="103">
        <v>1340</v>
      </c>
      <c r="Y11" s="6"/>
      <c r="Z11" s="152" t="s">
        <v>110</v>
      </c>
      <c r="AA11" s="122" t="s">
        <v>121</v>
      </c>
      <c r="AB11" s="120">
        <v>3.2</v>
      </c>
      <c r="AC11" s="119" t="s">
        <v>133</v>
      </c>
      <c r="AD11" s="118"/>
    </row>
    <row r="12" spans="1:30" ht="16.5" customHeight="1" thickBot="1">
      <c r="A12" s="9"/>
      <c r="B12" s="203"/>
      <c r="C12" s="249" t="s">
        <v>51</v>
      </c>
      <c r="D12" s="250"/>
      <c r="E12" s="142">
        <v>2840</v>
      </c>
      <c r="F12" s="170"/>
      <c r="G12" s="171"/>
      <c r="H12" s="198"/>
      <c r="I12" s="238"/>
      <c r="J12" s="239"/>
      <c r="K12" s="202" t="s">
        <v>11</v>
      </c>
      <c r="L12" s="133" t="s">
        <v>68</v>
      </c>
      <c r="M12" s="134">
        <v>630</v>
      </c>
      <c r="N12" s="37"/>
      <c r="O12" s="95" t="str">
        <f aca="true" t="shared" si="0" ref="O12:O32">IF(N12="","↓","○")</f>
        <v>↓</v>
      </c>
      <c r="P12" s="95" t="str">
        <f aca="true" t="shared" si="1" ref="P12:P35">IF(N12="","↓","○")</f>
        <v>↓</v>
      </c>
      <c r="Q12" s="38"/>
      <c r="R12" s="13"/>
      <c r="S12" s="6"/>
      <c r="T12" s="31" t="s">
        <v>50</v>
      </c>
      <c r="U12" s="170">
        <v>4380</v>
      </c>
      <c r="V12" s="171"/>
      <c r="W12" s="31" t="s">
        <v>96</v>
      </c>
      <c r="X12" s="39">
        <v>510</v>
      </c>
      <c r="Y12" s="6"/>
      <c r="Z12" s="153"/>
      <c r="AA12" s="122" t="s">
        <v>122</v>
      </c>
      <c r="AB12" s="120">
        <v>3</v>
      </c>
      <c r="AC12" s="119" t="s">
        <v>134</v>
      </c>
      <c r="AD12" s="118"/>
    </row>
    <row r="13" spans="1:30" ht="16.5" customHeight="1" thickBot="1">
      <c r="A13" s="9"/>
      <c r="B13" s="203"/>
      <c r="C13" s="221" t="s">
        <v>40</v>
      </c>
      <c r="D13" s="222"/>
      <c r="E13" s="140">
        <v>2550</v>
      </c>
      <c r="F13" s="170"/>
      <c r="G13" s="171"/>
      <c r="H13" s="252"/>
      <c r="I13" s="253"/>
      <c r="J13" s="254"/>
      <c r="K13" s="204"/>
      <c r="L13" s="90" t="s">
        <v>69</v>
      </c>
      <c r="M13" s="88">
        <v>260</v>
      </c>
      <c r="N13" s="39"/>
      <c r="O13" s="35" t="str">
        <f t="shared" si="0"/>
        <v>↓</v>
      </c>
      <c r="P13" s="35" t="str">
        <f t="shared" si="1"/>
        <v>↓</v>
      </c>
      <c r="Q13" s="36"/>
      <c r="R13" s="13"/>
      <c r="S13" s="6"/>
      <c r="T13" s="31" t="s">
        <v>51</v>
      </c>
      <c r="U13" s="170">
        <v>2840</v>
      </c>
      <c r="V13" s="171"/>
      <c r="W13" s="31" t="s">
        <v>68</v>
      </c>
      <c r="X13" s="37">
        <v>630</v>
      </c>
      <c r="Y13" s="6"/>
      <c r="Z13" s="154"/>
      <c r="AA13" s="122" t="s">
        <v>123</v>
      </c>
      <c r="AB13" s="120">
        <v>5</v>
      </c>
      <c r="AC13" s="119" t="s">
        <v>111</v>
      </c>
      <c r="AD13" s="118" t="s">
        <v>112</v>
      </c>
    </row>
    <row r="14" spans="1:30" ht="16.5" customHeight="1" thickBot="1">
      <c r="A14" s="9"/>
      <c r="B14" s="203"/>
      <c r="C14" s="255" t="s">
        <v>41</v>
      </c>
      <c r="D14" s="256"/>
      <c r="E14" s="141">
        <v>1820</v>
      </c>
      <c r="F14" s="170"/>
      <c r="G14" s="171"/>
      <c r="H14" s="198"/>
      <c r="I14" s="238"/>
      <c r="J14" s="239"/>
      <c r="K14" s="202" t="s">
        <v>12</v>
      </c>
      <c r="L14" s="133" t="s">
        <v>70</v>
      </c>
      <c r="M14" s="342">
        <v>880</v>
      </c>
      <c r="N14" s="37"/>
      <c r="O14" s="30" t="str">
        <f t="shared" si="0"/>
        <v>↓</v>
      </c>
      <c r="P14" s="30" t="str">
        <f t="shared" si="1"/>
        <v>↓</v>
      </c>
      <c r="Q14" s="38"/>
      <c r="R14" s="13"/>
      <c r="S14" s="6"/>
      <c r="T14" s="31" t="s">
        <v>40</v>
      </c>
      <c r="U14" s="170">
        <v>2550</v>
      </c>
      <c r="V14" s="171"/>
      <c r="W14" s="31" t="s">
        <v>69</v>
      </c>
      <c r="X14" s="39">
        <v>260</v>
      </c>
      <c r="Y14" s="6"/>
      <c r="Z14" s="152" t="s">
        <v>113</v>
      </c>
      <c r="AA14" s="122" t="s">
        <v>124</v>
      </c>
      <c r="AB14" s="120">
        <v>3</v>
      </c>
      <c r="AC14" s="119" t="s">
        <v>134</v>
      </c>
      <c r="AD14" s="118"/>
    </row>
    <row r="15" spans="1:30" ht="16.5" customHeight="1" thickBot="1">
      <c r="A15" s="9"/>
      <c r="B15" s="203"/>
      <c r="C15" s="257" t="s">
        <v>141</v>
      </c>
      <c r="D15" s="222"/>
      <c r="E15" s="335">
        <v>2230</v>
      </c>
      <c r="F15" s="170"/>
      <c r="G15" s="171"/>
      <c r="H15" s="198"/>
      <c r="I15" s="238"/>
      <c r="J15" s="239"/>
      <c r="K15" s="204"/>
      <c r="L15" s="90" t="s">
        <v>72</v>
      </c>
      <c r="M15" s="88">
        <v>130</v>
      </c>
      <c r="N15" s="39"/>
      <c r="O15" s="35" t="str">
        <f t="shared" si="0"/>
        <v>↓</v>
      </c>
      <c r="P15" s="35" t="str">
        <f t="shared" si="1"/>
        <v>↓</v>
      </c>
      <c r="Q15" s="36"/>
      <c r="R15" s="13"/>
      <c r="S15" s="6"/>
      <c r="T15" s="31" t="s">
        <v>41</v>
      </c>
      <c r="U15" s="170">
        <v>1820</v>
      </c>
      <c r="V15" s="171"/>
      <c r="W15" s="31" t="s">
        <v>70</v>
      </c>
      <c r="X15" s="37">
        <v>880</v>
      </c>
      <c r="Y15" s="6"/>
      <c r="Z15" s="153"/>
      <c r="AA15" s="122" t="s">
        <v>125</v>
      </c>
      <c r="AB15" s="120">
        <v>3</v>
      </c>
      <c r="AC15" s="119" t="s">
        <v>134</v>
      </c>
      <c r="AD15" s="118"/>
    </row>
    <row r="16" spans="1:30" ht="16.5" customHeight="1" thickBot="1">
      <c r="A16" s="9"/>
      <c r="B16" s="203"/>
      <c r="C16" s="257" t="s">
        <v>60</v>
      </c>
      <c r="D16" s="222"/>
      <c r="E16" s="140">
        <v>2600</v>
      </c>
      <c r="F16" s="170"/>
      <c r="G16" s="171"/>
      <c r="H16" s="32"/>
      <c r="I16" s="33"/>
      <c r="J16" s="34"/>
      <c r="K16" s="202" t="s">
        <v>13</v>
      </c>
      <c r="L16" s="343" t="s">
        <v>73</v>
      </c>
      <c r="M16" s="342">
        <v>740</v>
      </c>
      <c r="N16" s="40"/>
      <c r="O16" s="30" t="str">
        <f t="shared" si="0"/>
        <v>↓</v>
      </c>
      <c r="P16" s="30" t="str">
        <f t="shared" si="1"/>
        <v>↓</v>
      </c>
      <c r="Q16" s="38"/>
      <c r="R16" s="13"/>
      <c r="S16" s="6"/>
      <c r="T16" s="31" t="s">
        <v>127</v>
      </c>
      <c r="U16" s="170">
        <v>2230</v>
      </c>
      <c r="V16" s="171"/>
      <c r="W16" s="31" t="s">
        <v>72</v>
      </c>
      <c r="X16" s="39">
        <v>130</v>
      </c>
      <c r="Y16" s="6"/>
      <c r="Z16" s="154"/>
      <c r="AA16" s="122" t="s">
        <v>126</v>
      </c>
      <c r="AB16" s="120">
        <v>5</v>
      </c>
      <c r="AC16" s="119" t="s">
        <v>111</v>
      </c>
      <c r="AD16" s="118" t="s">
        <v>112</v>
      </c>
    </row>
    <row r="17" spans="1:30" ht="16.5" customHeight="1" thickBot="1">
      <c r="A17" s="9"/>
      <c r="B17" s="203"/>
      <c r="C17" s="221" t="s">
        <v>33</v>
      </c>
      <c r="D17" s="222"/>
      <c r="E17" s="140">
        <v>3970</v>
      </c>
      <c r="F17" s="170"/>
      <c r="G17" s="171"/>
      <c r="H17" s="198"/>
      <c r="I17" s="238"/>
      <c r="J17" s="239"/>
      <c r="K17" s="204"/>
      <c r="L17" s="90" t="s">
        <v>91</v>
      </c>
      <c r="M17" s="88">
        <v>40</v>
      </c>
      <c r="N17" s="39"/>
      <c r="O17" s="35" t="str">
        <f t="shared" si="0"/>
        <v>↓</v>
      </c>
      <c r="P17" s="35" t="str">
        <f t="shared" si="1"/>
        <v>↓</v>
      </c>
      <c r="Q17" s="36"/>
      <c r="R17" s="13"/>
      <c r="S17" s="6"/>
      <c r="T17" s="31" t="s">
        <v>60</v>
      </c>
      <c r="U17" s="170">
        <v>2600</v>
      </c>
      <c r="V17" s="171"/>
      <c r="W17" s="31" t="s">
        <v>73</v>
      </c>
      <c r="X17" s="40">
        <v>740</v>
      </c>
      <c r="Y17" s="6"/>
      <c r="Z17" s="152" t="s">
        <v>114</v>
      </c>
      <c r="AA17" s="118" t="s">
        <v>115</v>
      </c>
      <c r="AB17" s="120">
        <v>3.2</v>
      </c>
      <c r="AC17" s="119" t="s">
        <v>133</v>
      </c>
      <c r="AD17" s="118"/>
    </row>
    <row r="18" spans="1:30" ht="16.5" customHeight="1" thickBot="1">
      <c r="A18" s="9"/>
      <c r="B18" s="203"/>
      <c r="C18" s="221" t="s">
        <v>29</v>
      </c>
      <c r="D18" s="222"/>
      <c r="E18" s="140">
        <v>3200</v>
      </c>
      <c r="F18" s="170"/>
      <c r="G18" s="171"/>
      <c r="H18" s="246"/>
      <c r="I18" s="247"/>
      <c r="J18" s="248"/>
      <c r="K18" s="92" t="s">
        <v>14</v>
      </c>
      <c r="L18" s="91" t="s">
        <v>75</v>
      </c>
      <c r="M18" s="117">
        <v>690</v>
      </c>
      <c r="N18" s="37"/>
      <c r="O18" s="96" t="str">
        <f t="shared" si="0"/>
        <v>↓</v>
      </c>
      <c r="P18" s="96" t="str">
        <f t="shared" si="1"/>
        <v>↓</v>
      </c>
      <c r="Q18" s="126"/>
      <c r="R18" s="13"/>
      <c r="S18" s="6"/>
      <c r="T18" s="31" t="s">
        <v>33</v>
      </c>
      <c r="U18" s="170">
        <v>3970</v>
      </c>
      <c r="V18" s="171"/>
      <c r="W18" s="31" t="s">
        <v>74</v>
      </c>
      <c r="X18" s="39">
        <v>40</v>
      </c>
      <c r="Y18" s="6"/>
      <c r="Z18" s="153"/>
      <c r="AA18" s="118" t="s">
        <v>128</v>
      </c>
      <c r="AB18" s="120">
        <v>5</v>
      </c>
      <c r="AC18" s="119" t="s">
        <v>111</v>
      </c>
      <c r="AD18" s="118"/>
    </row>
    <row r="19" spans="1:30" ht="16.5" customHeight="1" thickBot="1">
      <c r="A19" s="9"/>
      <c r="B19" s="203"/>
      <c r="C19" s="221" t="s">
        <v>98</v>
      </c>
      <c r="D19" s="222"/>
      <c r="E19" s="140">
        <v>3600</v>
      </c>
      <c r="F19" s="170"/>
      <c r="G19" s="171"/>
      <c r="H19" s="243"/>
      <c r="I19" s="244"/>
      <c r="J19" s="245"/>
      <c r="K19" s="94" t="s">
        <v>15</v>
      </c>
      <c r="L19" s="129" t="s">
        <v>76</v>
      </c>
      <c r="M19" s="116">
        <v>1050</v>
      </c>
      <c r="N19" s="41"/>
      <c r="O19" s="95" t="str">
        <f t="shared" si="0"/>
        <v>↓</v>
      </c>
      <c r="P19" s="95" t="str">
        <f t="shared" si="1"/>
        <v>↓</v>
      </c>
      <c r="Q19" s="64"/>
      <c r="R19" s="13"/>
      <c r="S19" s="6"/>
      <c r="T19" s="31" t="s">
        <v>29</v>
      </c>
      <c r="U19" s="170">
        <v>3200</v>
      </c>
      <c r="V19" s="171"/>
      <c r="W19" s="31" t="s">
        <v>75</v>
      </c>
      <c r="X19" s="37">
        <v>690</v>
      </c>
      <c r="Y19" s="6"/>
      <c r="Z19" s="154"/>
      <c r="AA19" s="118" t="s">
        <v>129</v>
      </c>
      <c r="AB19" s="120">
        <v>10</v>
      </c>
      <c r="AC19" s="119" t="s">
        <v>116</v>
      </c>
      <c r="AD19" s="118" t="s">
        <v>130</v>
      </c>
    </row>
    <row r="20" spans="1:27" ht="16.5" customHeight="1">
      <c r="A20" s="9"/>
      <c r="B20" s="203"/>
      <c r="C20" s="221" t="s">
        <v>92</v>
      </c>
      <c r="D20" s="222"/>
      <c r="E20" s="140">
        <v>2530</v>
      </c>
      <c r="F20" s="170"/>
      <c r="G20" s="171"/>
      <c r="H20" s="246"/>
      <c r="I20" s="247"/>
      <c r="J20" s="248"/>
      <c r="K20" s="202" t="s">
        <v>16</v>
      </c>
      <c r="L20" s="102" t="s">
        <v>77</v>
      </c>
      <c r="M20" s="87">
        <v>110</v>
      </c>
      <c r="N20" s="40"/>
      <c r="O20" s="30" t="str">
        <f t="shared" si="0"/>
        <v>↓</v>
      </c>
      <c r="P20" s="30" t="str">
        <f t="shared" si="1"/>
        <v>↓</v>
      </c>
      <c r="Q20" s="38"/>
      <c r="R20" s="13"/>
      <c r="S20" s="6"/>
      <c r="T20" s="31" t="s">
        <v>34</v>
      </c>
      <c r="U20" s="170">
        <v>3600</v>
      </c>
      <c r="V20" s="171"/>
      <c r="W20" s="31" t="s">
        <v>76</v>
      </c>
      <c r="X20" s="41">
        <v>1050</v>
      </c>
      <c r="Y20" s="6"/>
      <c r="AA20" s="8" t="s">
        <v>131</v>
      </c>
    </row>
    <row r="21" spans="1:25" ht="16.5" customHeight="1">
      <c r="A21" s="9"/>
      <c r="B21" s="203"/>
      <c r="C21" s="196" t="s">
        <v>35</v>
      </c>
      <c r="D21" s="197"/>
      <c r="E21" s="83">
        <v>570</v>
      </c>
      <c r="F21" s="170"/>
      <c r="G21" s="171"/>
      <c r="H21" s="246"/>
      <c r="I21" s="247"/>
      <c r="J21" s="248"/>
      <c r="K21" s="204"/>
      <c r="L21" s="90" t="s">
        <v>78</v>
      </c>
      <c r="M21" s="88">
        <v>1030</v>
      </c>
      <c r="N21" s="39"/>
      <c r="O21" s="35" t="str">
        <f t="shared" si="0"/>
        <v>↓</v>
      </c>
      <c r="P21" s="35" t="str">
        <f t="shared" si="1"/>
        <v>↓</v>
      </c>
      <c r="Q21" s="36"/>
      <c r="R21" s="13"/>
      <c r="S21" s="6"/>
      <c r="T21" s="31" t="s">
        <v>44</v>
      </c>
      <c r="U21" s="170">
        <v>2530</v>
      </c>
      <c r="V21" s="171"/>
      <c r="W21" s="31" t="s">
        <v>77</v>
      </c>
      <c r="X21" s="40">
        <v>110</v>
      </c>
      <c r="Y21" s="6"/>
    </row>
    <row r="22" spans="1:25" ht="16.5" customHeight="1">
      <c r="A22" s="9"/>
      <c r="B22" s="203"/>
      <c r="C22" s="196" t="s">
        <v>36</v>
      </c>
      <c r="D22" s="197"/>
      <c r="E22" s="83">
        <v>130</v>
      </c>
      <c r="F22" s="170"/>
      <c r="G22" s="171"/>
      <c r="H22" s="320"/>
      <c r="I22" s="321"/>
      <c r="J22" s="322"/>
      <c r="K22" s="202" t="s">
        <v>17</v>
      </c>
      <c r="L22" s="89" t="s">
        <v>79</v>
      </c>
      <c r="M22" s="87">
        <v>430</v>
      </c>
      <c r="N22" s="40"/>
      <c r="O22" s="30" t="str">
        <f t="shared" si="0"/>
        <v>↓</v>
      </c>
      <c r="P22" s="30" t="str">
        <f t="shared" si="1"/>
        <v>↓</v>
      </c>
      <c r="Q22" s="115" t="s">
        <v>103</v>
      </c>
      <c r="R22" s="43"/>
      <c r="S22" s="44"/>
      <c r="T22" s="31" t="s">
        <v>35</v>
      </c>
      <c r="U22" s="170">
        <v>570</v>
      </c>
      <c r="V22" s="171"/>
      <c r="W22" s="31" t="s">
        <v>78</v>
      </c>
      <c r="X22" s="39">
        <v>1030</v>
      </c>
      <c r="Y22" s="6"/>
    </row>
    <row r="23" spans="1:25" ht="16.5" customHeight="1">
      <c r="A23" s="9"/>
      <c r="B23" s="203"/>
      <c r="C23" s="196" t="s">
        <v>37</v>
      </c>
      <c r="D23" s="197"/>
      <c r="E23" s="83">
        <v>270</v>
      </c>
      <c r="F23" s="170"/>
      <c r="G23" s="171"/>
      <c r="H23" s="246"/>
      <c r="I23" s="247"/>
      <c r="J23" s="248"/>
      <c r="K23" s="204"/>
      <c r="L23" s="128" t="s">
        <v>80</v>
      </c>
      <c r="M23" s="88">
        <v>1150</v>
      </c>
      <c r="N23" s="39"/>
      <c r="O23" s="35" t="str">
        <f t="shared" si="0"/>
        <v>↓</v>
      </c>
      <c r="P23" s="35" t="str">
        <f t="shared" si="1"/>
        <v>↓</v>
      </c>
      <c r="Q23" s="111" t="s">
        <v>106</v>
      </c>
      <c r="R23" s="43"/>
      <c r="S23" s="44"/>
      <c r="T23" s="31" t="s">
        <v>36</v>
      </c>
      <c r="U23" s="170">
        <v>130</v>
      </c>
      <c r="V23" s="171"/>
      <c r="W23" s="31" t="s">
        <v>79</v>
      </c>
      <c r="X23" s="40">
        <v>430</v>
      </c>
      <c r="Y23" s="6"/>
    </row>
    <row r="24" spans="1:25" ht="16.5" customHeight="1">
      <c r="A24" s="9"/>
      <c r="B24" s="203"/>
      <c r="C24" s="196"/>
      <c r="D24" s="197"/>
      <c r="E24" s="83">
        <v>0</v>
      </c>
      <c r="F24" s="170"/>
      <c r="G24" s="171"/>
      <c r="H24" s="198"/>
      <c r="I24" s="238"/>
      <c r="J24" s="239"/>
      <c r="K24" s="105" t="s">
        <v>18</v>
      </c>
      <c r="L24" s="144" t="s">
        <v>81</v>
      </c>
      <c r="M24" s="145">
        <v>970</v>
      </c>
      <c r="N24" s="41"/>
      <c r="O24" s="30" t="str">
        <f t="shared" si="0"/>
        <v>↓</v>
      </c>
      <c r="P24" s="30" t="str">
        <f t="shared" si="1"/>
        <v>↓</v>
      </c>
      <c r="Q24" s="42"/>
      <c r="R24" s="43"/>
      <c r="S24" s="44"/>
      <c r="T24" s="31" t="s">
        <v>37</v>
      </c>
      <c r="U24" s="170">
        <v>270</v>
      </c>
      <c r="V24" s="171"/>
      <c r="W24" s="31" t="s">
        <v>80</v>
      </c>
      <c r="X24" s="39">
        <v>1150</v>
      </c>
      <c r="Y24" s="6"/>
    </row>
    <row r="25" spans="1:25" ht="16.5" customHeight="1">
      <c r="A25" s="9"/>
      <c r="B25" s="203"/>
      <c r="C25" s="196"/>
      <c r="D25" s="197"/>
      <c r="E25" s="83">
        <v>0</v>
      </c>
      <c r="F25" s="170"/>
      <c r="G25" s="171"/>
      <c r="H25" s="198"/>
      <c r="I25" s="238"/>
      <c r="J25" s="239"/>
      <c r="K25" s="242" t="s">
        <v>19</v>
      </c>
      <c r="L25" s="138" t="s">
        <v>82</v>
      </c>
      <c r="M25" s="87">
        <v>1540</v>
      </c>
      <c r="N25" s="40"/>
      <c r="O25" s="30" t="str">
        <f t="shared" si="0"/>
        <v>↓</v>
      </c>
      <c r="P25" s="30" t="str">
        <f t="shared" si="1"/>
        <v>↓</v>
      </c>
      <c r="Q25" s="38"/>
      <c r="R25" s="43"/>
      <c r="S25" s="44"/>
      <c r="T25" s="31"/>
      <c r="U25" s="170"/>
      <c r="V25" s="171"/>
      <c r="W25" s="31" t="s">
        <v>81</v>
      </c>
      <c r="X25" s="41">
        <v>970</v>
      </c>
      <c r="Y25" s="6"/>
    </row>
    <row r="26" spans="1:25" ht="16.5" customHeight="1">
      <c r="A26" s="9"/>
      <c r="B26" s="203"/>
      <c r="C26" s="196"/>
      <c r="D26" s="197"/>
      <c r="E26" s="83">
        <v>0</v>
      </c>
      <c r="F26" s="170"/>
      <c r="G26" s="171"/>
      <c r="H26" s="198"/>
      <c r="I26" s="238"/>
      <c r="J26" s="239"/>
      <c r="K26" s="242"/>
      <c r="L26" s="129"/>
      <c r="M26" s="130"/>
      <c r="N26" s="39"/>
      <c r="O26" s="35"/>
      <c r="P26" s="35"/>
      <c r="Q26" s="36"/>
      <c r="R26" s="45"/>
      <c r="S26" s="46"/>
      <c r="T26" s="31"/>
      <c r="U26" s="170"/>
      <c r="V26" s="171"/>
      <c r="W26" s="31" t="s">
        <v>82</v>
      </c>
      <c r="X26" s="40">
        <v>1540</v>
      </c>
      <c r="Y26" s="6"/>
    </row>
    <row r="27" spans="1:25" ht="16.5" customHeight="1">
      <c r="A27" s="9"/>
      <c r="B27" s="203"/>
      <c r="C27" s="196"/>
      <c r="D27" s="197"/>
      <c r="E27" s="83"/>
      <c r="F27" s="170"/>
      <c r="G27" s="171"/>
      <c r="H27" s="198"/>
      <c r="I27" s="238"/>
      <c r="J27" s="239"/>
      <c r="K27" s="92" t="s">
        <v>20</v>
      </c>
      <c r="L27" s="131" t="s">
        <v>52</v>
      </c>
      <c r="M27" s="117">
        <v>700</v>
      </c>
      <c r="N27" s="41"/>
      <c r="O27" s="96" t="str">
        <f t="shared" si="0"/>
        <v>↓</v>
      </c>
      <c r="P27" s="96" t="str">
        <f t="shared" si="1"/>
        <v>↓</v>
      </c>
      <c r="Q27" s="126"/>
      <c r="R27" s="13"/>
      <c r="S27" s="6"/>
      <c r="T27" s="31"/>
      <c r="U27" s="170"/>
      <c r="V27" s="171"/>
      <c r="W27" s="31"/>
      <c r="X27" s="39"/>
      <c r="Y27" s="6"/>
    </row>
    <row r="28" spans="1:25" ht="16.5" customHeight="1">
      <c r="A28" s="9"/>
      <c r="B28" s="203"/>
      <c r="C28" s="196"/>
      <c r="D28" s="197"/>
      <c r="E28" s="83"/>
      <c r="F28" s="170"/>
      <c r="G28" s="171"/>
      <c r="H28" s="198"/>
      <c r="I28" s="238"/>
      <c r="J28" s="238"/>
      <c r="K28" s="203" t="s">
        <v>21</v>
      </c>
      <c r="L28" s="133" t="s">
        <v>138</v>
      </c>
      <c r="M28" s="134">
        <v>800</v>
      </c>
      <c r="N28" s="40"/>
      <c r="O28" s="95" t="str">
        <f t="shared" si="0"/>
        <v>↓</v>
      </c>
      <c r="P28" s="95" t="str">
        <f t="shared" si="1"/>
        <v>↓</v>
      </c>
      <c r="Q28" s="149" t="s">
        <v>146</v>
      </c>
      <c r="R28" s="13"/>
      <c r="S28" s="6"/>
      <c r="T28" s="31"/>
      <c r="U28" s="170"/>
      <c r="V28" s="171"/>
      <c r="W28" s="31" t="s">
        <v>52</v>
      </c>
      <c r="X28" s="41">
        <v>700</v>
      </c>
      <c r="Y28" s="6"/>
    </row>
    <row r="29" spans="1:25" ht="16.5" customHeight="1">
      <c r="A29" s="9"/>
      <c r="B29" s="203"/>
      <c r="C29" s="196"/>
      <c r="D29" s="197"/>
      <c r="E29" s="84"/>
      <c r="F29" s="170"/>
      <c r="G29" s="171"/>
      <c r="H29" s="198"/>
      <c r="I29" s="238"/>
      <c r="J29" s="239"/>
      <c r="K29" s="203"/>
      <c r="L29" s="132" t="s">
        <v>139</v>
      </c>
      <c r="M29" s="84">
        <v>40</v>
      </c>
      <c r="N29" s="47"/>
      <c r="O29" s="48" t="str">
        <f t="shared" si="0"/>
        <v>↓</v>
      </c>
      <c r="P29" s="48" t="str">
        <f t="shared" si="1"/>
        <v>↓</v>
      </c>
      <c r="Q29" s="49"/>
      <c r="R29" s="13"/>
      <c r="S29" s="6"/>
      <c r="T29" s="31"/>
      <c r="U29" s="97"/>
      <c r="V29" s="97"/>
      <c r="W29" s="31" t="s">
        <v>45</v>
      </c>
      <c r="X29" s="40">
        <v>800</v>
      </c>
      <c r="Y29" s="6"/>
    </row>
    <row r="30" spans="1:25" ht="16.5" customHeight="1">
      <c r="A30" s="9"/>
      <c r="B30" s="203"/>
      <c r="C30" s="240"/>
      <c r="D30" s="241"/>
      <c r="E30" s="84"/>
      <c r="F30" s="170"/>
      <c r="G30" s="171"/>
      <c r="H30" s="198"/>
      <c r="I30" s="238"/>
      <c r="J30" s="239"/>
      <c r="K30" s="204"/>
      <c r="L30" s="128"/>
      <c r="M30" s="88">
        <v>0</v>
      </c>
      <c r="N30" s="39"/>
      <c r="O30" s="35" t="str">
        <f t="shared" si="0"/>
        <v>↓</v>
      </c>
      <c r="P30" s="35" t="str">
        <f t="shared" si="1"/>
        <v>↓</v>
      </c>
      <c r="Q30" s="36"/>
      <c r="R30" s="13"/>
      <c r="S30" s="6"/>
      <c r="T30" s="20"/>
      <c r="U30" s="50"/>
      <c r="V30" s="51"/>
      <c r="W30" s="31" t="s">
        <v>53</v>
      </c>
      <c r="X30" s="47">
        <v>40</v>
      </c>
      <c r="Y30" s="6"/>
    </row>
    <row r="31" spans="1:25" ht="16.5" customHeight="1">
      <c r="A31" s="9"/>
      <c r="B31" s="172" t="s">
        <v>26</v>
      </c>
      <c r="C31" s="173"/>
      <c r="D31" s="174"/>
      <c r="E31" s="85">
        <f>SUM(E10:E30)</f>
        <v>33660</v>
      </c>
      <c r="F31" s="175">
        <f>SUM(F10:G30)</f>
        <v>0</v>
      </c>
      <c r="G31" s="176"/>
      <c r="H31" s="185"/>
      <c r="I31" s="229"/>
      <c r="J31" s="230"/>
      <c r="K31" s="202" t="s">
        <v>22</v>
      </c>
      <c r="L31" s="89" t="s">
        <v>46</v>
      </c>
      <c r="M31" s="87">
        <v>160</v>
      </c>
      <c r="N31" s="40"/>
      <c r="O31" s="30" t="str">
        <f t="shared" si="0"/>
        <v>↓</v>
      </c>
      <c r="P31" s="30" t="str">
        <f t="shared" si="1"/>
        <v>↓</v>
      </c>
      <c r="Q31" s="38"/>
      <c r="R31" s="13"/>
      <c r="S31" s="6"/>
      <c r="T31" s="52" t="s">
        <v>59</v>
      </c>
      <c r="U31" s="53">
        <f>SUM(U11:U30)</f>
        <v>33660</v>
      </c>
      <c r="V31" s="51"/>
      <c r="W31" s="31"/>
      <c r="X31" s="39"/>
      <c r="Y31" s="6"/>
    </row>
    <row r="32" spans="1:25" ht="16.5" customHeight="1">
      <c r="A32" s="9"/>
      <c r="B32" s="231" t="s">
        <v>3</v>
      </c>
      <c r="C32" s="232"/>
      <c r="D32" s="233"/>
      <c r="E32" s="86" t="s">
        <v>4</v>
      </c>
      <c r="F32" s="234" t="s">
        <v>5</v>
      </c>
      <c r="G32" s="235"/>
      <c r="H32" s="236" t="s">
        <v>56</v>
      </c>
      <c r="I32" s="237"/>
      <c r="J32" s="26" t="s">
        <v>32</v>
      </c>
      <c r="K32" s="204"/>
      <c r="L32" s="128" t="s">
        <v>54</v>
      </c>
      <c r="M32" s="88">
        <v>1300</v>
      </c>
      <c r="N32" s="39"/>
      <c r="O32" s="35" t="str">
        <f t="shared" si="0"/>
        <v>↓</v>
      </c>
      <c r="P32" s="35" t="str">
        <f t="shared" si="1"/>
        <v>↓</v>
      </c>
      <c r="Q32" s="36"/>
      <c r="R32" s="13"/>
      <c r="S32" s="6"/>
      <c r="T32" s="54"/>
      <c r="U32" s="55"/>
      <c r="V32" s="51"/>
      <c r="W32" s="31" t="s">
        <v>46</v>
      </c>
      <c r="X32" s="40">
        <v>160</v>
      </c>
      <c r="Y32" s="6"/>
    </row>
    <row r="33" spans="1:25" ht="16.5" customHeight="1">
      <c r="A33" s="9"/>
      <c r="B33" s="202" t="s">
        <v>7</v>
      </c>
      <c r="C33" s="227" t="s">
        <v>83</v>
      </c>
      <c r="D33" s="228"/>
      <c r="E33" s="139">
        <v>3040</v>
      </c>
      <c r="F33" s="200"/>
      <c r="G33" s="201"/>
      <c r="H33" s="189" t="str">
        <f>IF(F33="","↓","○")</f>
        <v>↓</v>
      </c>
      <c r="I33" s="190"/>
      <c r="J33" s="29"/>
      <c r="K33" s="202" t="s">
        <v>23</v>
      </c>
      <c r="L33" s="133" t="s">
        <v>47</v>
      </c>
      <c r="M33" s="342">
        <v>1190</v>
      </c>
      <c r="N33" s="40"/>
      <c r="O33" s="30" t="str">
        <f>IF(N33="","↓","○")</f>
        <v>↓</v>
      </c>
      <c r="P33" s="30" t="str">
        <f t="shared" si="1"/>
        <v>↓</v>
      </c>
      <c r="Q33" s="38"/>
      <c r="R33" s="13"/>
      <c r="S33" s="6"/>
      <c r="T33" s="31" t="s">
        <v>83</v>
      </c>
      <c r="U33" s="200">
        <v>3040</v>
      </c>
      <c r="V33" s="201"/>
      <c r="W33" s="31" t="s">
        <v>54</v>
      </c>
      <c r="X33" s="39">
        <v>1300</v>
      </c>
      <c r="Y33" s="6"/>
    </row>
    <row r="34" spans="1:25" ht="16.5" customHeight="1">
      <c r="A34" s="9"/>
      <c r="B34" s="203"/>
      <c r="C34" s="251" t="s">
        <v>58</v>
      </c>
      <c r="D34" s="250"/>
      <c r="E34" s="142">
        <v>3000</v>
      </c>
      <c r="F34" s="170"/>
      <c r="G34" s="171"/>
      <c r="H34" s="198" t="str">
        <f aca="true" t="shared" si="2" ref="H34:H42">IF(F34="","↓","○")</f>
        <v>↓</v>
      </c>
      <c r="I34" s="199"/>
      <c r="J34" s="32"/>
      <c r="K34" s="204"/>
      <c r="L34" s="128"/>
      <c r="M34" s="88"/>
      <c r="N34" s="39"/>
      <c r="O34" s="35"/>
      <c r="P34" s="35"/>
      <c r="Q34" s="36"/>
      <c r="R34" s="13"/>
      <c r="S34" s="6"/>
      <c r="T34" s="31" t="s">
        <v>58</v>
      </c>
      <c r="U34" s="170">
        <v>3000</v>
      </c>
      <c r="V34" s="171"/>
      <c r="W34" s="31" t="s">
        <v>47</v>
      </c>
      <c r="X34" s="40">
        <v>1190</v>
      </c>
      <c r="Y34" s="6"/>
    </row>
    <row r="35" spans="1:25" ht="16.5" customHeight="1">
      <c r="A35" s="9"/>
      <c r="B35" s="203"/>
      <c r="C35" s="251" t="s">
        <v>61</v>
      </c>
      <c r="D35" s="250"/>
      <c r="E35" s="142">
        <v>2700</v>
      </c>
      <c r="F35" s="170"/>
      <c r="G35" s="171"/>
      <c r="H35" s="198" t="str">
        <f>IF(F35="","↓","○")</f>
        <v>↓</v>
      </c>
      <c r="I35" s="199"/>
      <c r="J35" s="109"/>
      <c r="K35" s="93" t="s">
        <v>24</v>
      </c>
      <c r="L35" s="344" t="s">
        <v>48</v>
      </c>
      <c r="M35" s="342">
        <v>250</v>
      </c>
      <c r="N35" s="41"/>
      <c r="O35" s="30" t="str">
        <f>IF(N35="","↓","○")</f>
        <v>↓</v>
      </c>
      <c r="P35" s="30" t="str">
        <f t="shared" si="1"/>
        <v>↓</v>
      </c>
      <c r="Q35" s="42"/>
      <c r="R35" s="13"/>
      <c r="S35" s="6"/>
      <c r="T35" s="31" t="s">
        <v>61</v>
      </c>
      <c r="U35" s="170">
        <v>2700</v>
      </c>
      <c r="V35" s="171"/>
      <c r="W35" s="31"/>
      <c r="X35" s="39"/>
      <c r="Y35" s="6"/>
    </row>
    <row r="36" spans="1:25" ht="16.5" customHeight="1">
      <c r="A36" s="9"/>
      <c r="B36" s="204"/>
      <c r="C36" s="213" t="s">
        <v>62</v>
      </c>
      <c r="D36" s="214"/>
      <c r="E36" s="127">
        <v>380</v>
      </c>
      <c r="F36" s="223"/>
      <c r="G36" s="224"/>
      <c r="H36" s="215" t="str">
        <f t="shared" si="2"/>
        <v>↓</v>
      </c>
      <c r="I36" s="216"/>
      <c r="J36" s="111" t="s">
        <v>105</v>
      </c>
      <c r="K36" s="225" t="s">
        <v>25</v>
      </c>
      <c r="L36" s="226"/>
      <c r="M36" s="85">
        <f>SUM(M10:M35)</f>
        <v>15940</v>
      </c>
      <c r="N36" s="57">
        <f>SUM(N10:N35)</f>
        <v>0</v>
      </c>
      <c r="O36" s="58">
        <f>COUNTIF(O10:O35,"○")</f>
        <v>0</v>
      </c>
      <c r="P36" s="58">
        <f>COUNTIF(P10:P35,"○")</f>
        <v>0</v>
      </c>
      <c r="Q36" s="42"/>
      <c r="R36" s="13"/>
      <c r="S36" s="6"/>
      <c r="T36" s="31" t="s">
        <v>62</v>
      </c>
      <c r="U36" s="223">
        <v>380</v>
      </c>
      <c r="V36" s="224"/>
      <c r="W36" s="31" t="s">
        <v>48</v>
      </c>
      <c r="X36" s="41">
        <v>250</v>
      </c>
      <c r="Y36" s="6"/>
    </row>
    <row r="37" spans="1:25" ht="16.5" customHeight="1">
      <c r="A37" s="9"/>
      <c r="B37" s="202" t="s">
        <v>8</v>
      </c>
      <c r="C37" s="205" t="s">
        <v>63</v>
      </c>
      <c r="D37" s="206"/>
      <c r="E37" s="143">
        <v>4140</v>
      </c>
      <c r="F37" s="200"/>
      <c r="G37" s="201"/>
      <c r="H37" s="189" t="str">
        <f>IF(F37="","↓","○")</f>
        <v>↓</v>
      </c>
      <c r="I37" s="190"/>
      <c r="J37" s="56"/>
      <c r="K37" s="207" t="s">
        <v>109</v>
      </c>
      <c r="L37" s="208"/>
      <c r="M37" s="211">
        <f>E44+M36</f>
        <v>68300</v>
      </c>
      <c r="N37" s="212"/>
      <c r="O37" s="323" t="s">
        <v>148</v>
      </c>
      <c r="P37" s="324"/>
      <c r="Q37" s="325"/>
      <c r="R37" s="13"/>
      <c r="S37" s="6"/>
      <c r="T37" s="31" t="s">
        <v>63</v>
      </c>
      <c r="U37" s="200">
        <v>4140</v>
      </c>
      <c r="V37" s="201"/>
      <c r="W37" s="51"/>
      <c r="X37" s="51"/>
      <c r="Y37" s="6"/>
    </row>
    <row r="38" spans="1:25" ht="16.5" customHeight="1">
      <c r="A38" s="9"/>
      <c r="B38" s="203"/>
      <c r="C38" s="336" t="s">
        <v>93</v>
      </c>
      <c r="D38" s="337"/>
      <c r="E38" s="338">
        <v>1200</v>
      </c>
      <c r="F38" s="170"/>
      <c r="G38" s="171"/>
      <c r="H38" s="198" t="str">
        <f>IF(F38="","↓","○")</f>
        <v>↓</v>
      </c>
      <c r="I38" s="199"/>
      <c r="J38" s="56"/>
      <c r="K38" s="209"/>
      <c r="L38" s="210"/>
      <c r="M38" s="211"/>
      <c r="N38" s="212"/>
      <c r="O38" s="326"/>
      <c r="P38" s="327"/>
      <c r="Q38" s="328"/>
      <c r="R38" s="13"/>
      <c r="S38" s="6"/>
      <c r="T38" s="31" t="s">
        <v>64</v>
      </c>
      <c r="U38" s="170">
        <v>1200</v>
      </c>
      <c r="V38" s="171"/>
      <c r="W38" s="59"/>
      <c r="X38" s="59"/>
      <c r="Y38" s="6"/>
    </row>
    <row r="39" spans="1:25" ht="16.5" customHeight="1">
      <c r="A39" s="9"/>
      <c r="B39" s="203"/>
      <c r="C39" s="196" t="s">
        <v>94</v>
      </c>
      <c r="D39" s="197"/>
      <c r="E39" s="83">
        <v>140</v>
      </c>
      <c r="F39" s="170"/>
      <c r="G39" s="195"/>
      <c r="H39" s="198" t="str">
        <f>IF(F39="","↓","○")</f>
        <v>↓</v>
      </c>
      <c r="I39" s="199"/>
      <c r="J39" s="32"/>
      <c r="K39" s="164" t="s">
        <v>31</v>
      </c>
      <c r="L39" s="165"/>
      <c r="M39" s="60"/>
      <c r="N39" s="168"/>
      <c r="O39" s="191" t="s">
        <v>42</v>
      </c>
      <c r="P39" s="168"/>
      <c r="Q39" s="193" t="s">
        <v>43</v>
      </c>
      <c r="R39" s="13"/>
      <c r="S39" s="6"/>
      <c r="T39" s="31" t="s">
        <v>65</v>
      </c>
      <c r="U39" s="170">
        <v>140</v>
      </c>
      <c r="V39" s="195"/>
      <c r="W39" s="104" t="s">
        <v>25</v>
      </c>
      <c r="X39" s="53">
        <f>SUM(X11:X38)</f>
        <v>15940</v>
      </c>
      <c r="Y39" s="6"/>
    </row>
    <row r="40" spans="1:25" ht="16.5" customHeight="1">
      <c r="A40" s="9"/>
      <c r="B40" s="203"/>
      <c r="C40" s="196" t="s">
        <v>38</v>
      </c>
      <c r="D40" s="197"/>
      <c r="E40" s="84">
        <v>320</v>
      </c>
      <c r="F40" s="170"/>
      <c r="G40" s="171"/>
      <c r="H40" s="198" t="str">
        <f t="shared" si="2"/>
        <v>↓</v>
      </c>
      <c r="I40" s="199"/>
      <c r="J40" s="32"/>
      <c r="K40" s="166"/>
      <c r="L40" s="167"/>
      <c r="M40" s="62"/>
      <c r="N40" s="169"/>
      <c r="O40" s="192"/>
      <c r="P40" s="169"/>
      <c r="Q40" s="194"/>
      <c r="R40" s="13"/>
      <c r="S40" s="6"/>
      <c r="T40" s="31" t="s">
        <v>38</v>
      </c>
      <c r="U40" s="170">
        <v>320</v>
      </c>
      <c r="V40" s="171"/>
      <c r="W40" s="31"/>
      <c r="X40" s="61"/>
      <c r="Y40" s="6"/>
    </row>
    <row r="41" spans="1:25" ht="16.5" customHeight="1" thickBot="1">
      <c r="A41" s="9"/>
      <c r="B41" s="204"/>
      <c r="C41" s="213"/>
      <c r="D41" s="214"/>
      <c r="E41" s="88"/>
      <c r="F41" s="162"/>
      <c r="G41" s="163"/>
      <c r="H41" s="215"/>
      <c r="I41" s="216"/>
      <c r="J41" s="36"/>
      <c r="K41" s="217" t="s">
        <v>136</v>
      </c>
      <c r="L41" s="218"/>
      <c r="M41" s="156"/>
      <c r="N41" s="157"/>
      <c r="O41" s="157"/>
      <c r="P41" s="157"/>
      <c r="Q41" s="158"/>
      <c r="R41" s="13"/>
      <c r="S41" s="6"/>
      <c r="T41" s="31"/>
      <c r="U41" s="162"/>
      <c r="V41" s="163"/>
      <c r="Y41" s="6"/>
    </row>
    <row r="42" spans="1:25" ht="16.5" customHeight="1" thickBot="1">
      <c r="A42" s="9"/>
      <c r="B42" s="93" t="s">
        <v>9</v>
      </c>
      <c r="C42" s="339" t="s">
        <v>137</v>
      </c>
      <c r="D42" s="340"/>
      <c r="E42" s="130">
        <v>3780</v>
      </c>
      <c r="F42" s="187"/>
      <c r="G42" s="188"/>
      <c r="H42" s="189" t="str">
        <f t="shared" si="2"/>
        <v>↓</v>
      </c>
      <c r="I42" s="190"/>
      <c r="J42" s="110" t="s">
        <v>142</v>
      </c>
      <c r="K42" s="219"/>
      <c r="L42" s="220"/>
      <c r="M42" s="159"/>
      <c r="N42" s="160"/>
      <c r="O42" s="160"/>
      <c r="P42" s="160"/>
      <c r="Q42" s="161"/>
      <c r="R42" s="13"/>
      <c r="S42" s="6"/>
      <c r="T42" s="31" t="s">
        <v>39</v>
      </c>
      <c r="U42" s="187">
        <v>3780</v>
      </c>
      <c r="V42" s="188"/>
      <c r="W42" s="66" t="s">
        <v>71</v>
      </c>
      <c r="X42" s="67">
        <f>SUM(U31+U44+X39)</f>
        <v>68300</v>
      </c>
      <c r="Y42" s="6"/>
    </row>
    <row r="43" spans="1:25" ht="16.5" customHeight="1">
      <c r="A43" s="9"/>
      <c r="B43" s="172" t="s">
        <v>28</v>
      </c>
      <c r="C43" s="173"/>
      <c r="D43" s="174"/>
      <c r="E43" s="98">
        <f>SUM(E33:E42)</f>
        <v>18700</v>
      </c>
      <c r="F43" s="175">
        <f>SUM(F33:G42)</f>
        <v>0</v>
      </c>
      <c r="G43" s="176"/>
      <c r="H43" s="177">
        <f>COUNTIF(H33:I42,"○")</f>
        <v>0</v>
      </c>
      <c r="I43" s="178"/>
      <c r="J43" s="64"/>
      <c r="K43" s="164" t="s">
        <v>107</v>
      </c>
      <c r="L43" s="179"/>
      <c r="M43" s="182"/>
      <c r="N43" s="183"/>
      <c r="O43" s="183"/>
      <c r="P43" s="183"/>
      <c r="Q43" s="179"/>
      <c r="R43" s="13"/>
      <c r="S43" s="6"/>
      <c r="T43" s="20"/>
      <c r="U43" s="59"/>
      <c r="V43" s="65"/>
      <c r="Y43" s="6"/>
    </row>
    <row r="44" spans="1:25" ht="16.5" customHeight="1">
      <c r="A44" s="9"/>
      <c r="B44" s="172" t="s">
        <v>27</v>
      </c>
      <c r="C44" s="173"/>
      <c r="D44" s="174"/>
      <c r="E44" s="98">
        <f>E31+E43</f>
        <v>52360</v>
      </c>
      <c r="F44" s="175">
        <f>F31+F43</f>
        <v>0</v>
      </c>
      <c r="G44" s="176"/>
      <c r="H44" s="185"/>
      <c r="I44" s="186"/>
      <c r="J44" s="64"/>
      <c r="K44" s="180"/>
      <c r="L44" s="181"/>
      <c r="M44" s="180"/>
      <c r="N44" s="184"/>
      <c r="O44" s="184"/>
      <c r="P44" s="184"/>
      <c r="Q44" s="181"/>
      <c r="R44" s="13"/>
      <c r="S44" s="6"/>
      <c r="T44" s="68" t="s">
        <v>66</v>
      </c>
      <c r="U44" s="53">
        <f>SUM(U33:U43)</f>
        <v>18700</v>
      </c>
      <c r="V44" s="65"/>
      <c r="W44" s="65"/>
      <c r="X44" s="73"/>
      <c r="Y44" s="6"/>
    </row>
    <row r="45" spans="1:25" ht="16.5" customHeight="1">
      <c r="A45" s="9"/>
      <c r="B45" s="6"/>
      <c r="C45" s="6"/>
      <c r="D45" s="6"/>
      <c r="E45" s="69"/>
      <c r="F45" s="69"/>
      <c r="G45" s="70"/>
      <c r="H45" s="71"/>
      <c r="I45" s="71"/>
      <c r="J45" s="71"/>
      <c r="K45" s="155" t="s">
        <v>143</v>
      </c>
      <c r="L45" s="155"/>
      <c r="M45" s="155"/>
      <c r="N45" s="155"/>
      <c r="O45" s="155"/>
      <c r="P45" s="155"/>
      <c r="Q45" s="155"/>
      <c r="R45" s="13"/>
      <c r="S45" s="6"/>
      <c r="T45" s="72"/>
      <c r="U45" s="73"/>
      <c r="V45" s="7"/>
      <c r="W45" s="65"/>
      <c r="X45" s="73"/>
      <c r="Y45" s="6"/>
    </row>
    <row r="46" spans="1:24" ht="15.75" customHeight="1">
      <c r="A46" s="9"/>
      <c r="B46" s="6"/>
      <c r="C46" s="6"/>
      <c r="D46" s="6"/>
      <c r="E46" s="107"/>
      <c r="F46" s="69"/>
      <c r="G46" s="106"/>
      <c r="H46" s="106"/>
      <c r="I46" s="106"/>
      <c r="J46" s="106"/>
      <c r="K46" s="150" t="s">
        <v>144</v>
      </c>
      <c r="L46" s="150"/>
      <c r="M46" s="150"/>
      <c r="N46" s="150"/>
      <c r="O46" s="150"/>
      <c r="P46" s="150"/>
      <c r="Q46" s="150"/>
      <c r="R46" s="151"/>
      <c r="S46" s="6"/>
      <c r="T46" s="72"/>
      <c r="U46" s="73"/>
      <c r="V46" s="75"/>
      <c r="W46" s="65"/>
      <c r="X46" s="73">
        <f>SUM(U11:U28,U33:U42,X11:X37)</f>
        <v>68300</v>
      </c>
    </row>
    <row r="47" spans="1:24" ht="15.75" customHeight="1">
      <c r="A47" s="9"/>
      <c r="B47" s="113" t="s">
        <v>104</v>
      </c>
      <c r="C47" s="113"/>
      <c r="D47" s="114"/>
      <c r="E47" s="77" t="s">
        <v>99</v>
      </c>
      <c r="F47" s="76"/>
      <c r="G47" s="106"/>
      <c r="H47" s="106"/>
      <c r="I47" s="106"/>
      <c r="J47" s="106"/>
      <c r="K47" s="150"/>
      <c r="L47" s="150"/>
      <c r="M47" s="150"/>
      <c r="N47" s="150"/>
      <c r="O47" s="150"/>
      <c r="P47" s="150"/>
      <c r="Q47" s="150"/>
      <c r="R47" s="151"/>
      <c r="S47" s="74"/>
      <c r="T47" s="6"/>
      <c r="U47" s="7"/>
      <c r="V47" s="7"/>
      <c r="W47" s="7"/>
      <c r="X47" s="79"/>
    </row>
    <row r="48" spans="1:24" ht="16.5" customHeight="1">
      <c r="A48" s="9"/>
      <c r="B48" s="112" t="s">
        <v>100</v>
      </c>
      <c r="C48" s="78"/>
      <c r="D48" s="78"/>
      <c r="E48" s="78"/>
      <c r="F48" s="78"/>
      <c r="G48" s="78"/>
      <c r="H48" s="78"/>
      <c r="I48" s="78"/>
      <c r="J48" s="78"/>
      <c r="K48" s="146" t="s">
        <v>147</v>
      </c>
      <c r="M48" s="78"/>
      <c r="N48" s="78"/>
      <c r="O48" s="135"/>
      <c r="P48" s="135"/>
      <c r="Q48" s="135"/>
      <c r="R48" s="13"/>
      <c r="S48" s="6"/>
      <c r="T48" s="74"/>
      <c r="U48" s="75"/>
      <c r="V48" s="7"/>
      <c r="W48" s="75"/>
      <c r="X48" s="75"/>
    </row>
    <row r="49" spans="1:24" ht="15" customHeight="1" thickBot="1">
      <c r="A49" s="125"/>
      <c r="B49" s="108" t="s">
        <v>132</v>
      </c>
      <c r="C49" s="108"/>
      <c r="D49" s="108"/>
      <c r="E49" s="108"/>
      <c r="F49" s="108"/>
      <c r="G49" s="108"/>
      <c r="H49" s="108"/>
      <c r="I49" s="108"/>
      <c r="J49" s="108"/>
      <c r="K49" s="137" t="s">
        <v>140</v>
      </c>
      <c r="L49" s="147" t="s">
        <v>97</v>
      </c>
      <c r="M49" s="136"/>
      <c r="N49" s="136"/>
      <c r="O49" s="136"/>
      <c r="P49" s="148" t="s">
        <v>145</v>
      </c>
      <c r="Q49" s="136"/>
      <c r="R49" s="81"/>
      <c r="S49" s="6"/>
      <c r="T49" s="6"/>
      <c r="U49" s="7"/>
      <c r="V49" s="7"/>
      <c r="W49" s="7"/>
      <c r="X49" s="7"/>
    </row>
    <row r="50" spans="1:24" ht="15" customHeight="1" hidden="1" thickBot="1">
      <c r="A50" s="80"/>
      <c r="B50" s="6"/>
      <c r="R50" s="81"/>
      <c r="S50" s="6"/>
      <c r="T50" s="6"/>
      <c r="U50" s="7"/>
      <c r="W50" s="7"/>
      <c r="X50" s="7"/>
    </row>
    <row r="51" spans="2:24" ht="13.5" customHeight="1">
      <c r="B51" s="6"/>
      <c r="T51" s="6"/>
      <c r="U51" s="7"/>
      <c r="W51" s="7"/>
      <c r="X51" s="7"/>
    </row>
    <row r="52" ht="13.5" customHeight="1">
      <c r="B52" s="6"/>
    </row>
    <row r="53" ht="13.5" customHeight="1">
      <c r="B53" s="6"/>
    </row>
    <row r="54" ht="13.5" customHeight="1"/>
    <row r="55" ht="13.5" customHeight="1"/>
    <row r="56" ht="13.5" customHeight="1"/>
    <row r="57" ht="13.5" customHeight="1"/>
    <row r="58" ht="28.5" customHeight="1"/>
    <row r="59" ht="13.5" customHeight="1"/>
    <row r="60" ht="13.5" customHeight="1"/>
  </sheetData>
  <sheetProtection/>
  <mergeCells count="200">
    <mergeCell ref="H22:J22"/>
    <mergeCell ref="O37:Q38"/>
    <mergeCell ref="N7:Q7"/>
    <mergeCell ref="K4:L4"/>
    <mergeCell ref="K5:L5"/>
    <mergeCell ref="N5:O5"/>
    <mergeCell ref="P5:Q5"/>
    <mergeCell ref="H15:J15"/>
    <mergeCell ref="H30:J30"/>
    <mergeCell ref="B5:D5"/>
    <mergeCell ref="E5:J5"/>
    <mergeCell ref="J3:J4"/>
    <mergeCell ref="K3:L3"/>
    <mergeCell ref="F7:G7"/>
    <mergeCell ref="H7:J7"/>
    <mergeCell ref="K7:L7"/>
    <mergeCell ref="B1:D2"/>
    <mergeCell ref="P1:Q1"/>
    <mergeCell ref="P2:Q2"/>
    <mergeCell ref="E3:F4"/>
    <mergeCell ref="G3:G4"/>
    <mergeCell ref="H3:I4"/>
    <mergeCell ref="M4:N4"/>
    <mergeCell ref="P4:Q4"/>
    <mergeCell ref="M3:N3"/>
    <mergeCell ref="P3:Q3"/>
    <mergeCell ref="T8:X8"/>
    <mergeCell ref="B6:D6"/>
    <mergeCell ref="E6:J6"/>
    <mergeCell ref="K6:L6"/>
    <mergeCell ref="N6:Q6"/>
    <mergeCell ref="B7:C7"/>
    <mergeCell ref="B8:D8"/>
    <mergeCell ref="E8:J8"/>
    <mergeCell ref="K8:L8"/>
    <mergeCell ref="N8:Q8"/>
    <mergeCell ref="B9:D9"/>
    <mergeCell ref="F9:G9"/>
    <mergeCell ref="H9:J9"/>
    <mergeCell ref="K9:L9"/>
    <mergeCell ref="T9:X9"/>
    <mergeCell ref="B10:B30"/>
    <mergeCell ref="C10:D10"/>
    <mergeCell ref="F10:G10"/>
    <mergeCell ref="H10:J10"/>
    <mergeCell ref="K10:K11"/>
    <mergeCell ref="C11:D11"/>
    <mergeCell ref="F11:G11"/>
    <mergeCell ref="H11:J11"/>
    <mergeCell ref="U11:V11"/>
    <mergeCell ref="C12:D12"/>
    <mergeCell ref="F12:G12"/>
    <mergeCell ref="H12:J12"/>
    <mergeCell ref="K12:K13"/>
    <mergeCell ref="U12:V12"/>
    <mergeCell ref="C13:D13"/>
    <mergeCell ref="F13:G13"/>
    <mergeCell ref="H13:J13"/>
    <mergeCell ref="U13:V13"/>
    <mergeCell ref="C14:D14"/>
    <mergeCell ref="F14:G14"/>
    <mergeCell ref="H14:J14"/>
    <mergeCell ref="K14:K15"/>
    <mergeCell ref="U14:V14"/>
    <mergeCell ref="C15:D15"/>
    <mergeCell ref="F15:G15"/>
    <mergeCell ref="C16:D16"/>
    <mergeCell ref="F16:G16"/>
    <mergeCell ref="K16:K17"/>
    <mergeCell ref="U16:V16"/>
    <mergeCell ref="C17:D17"/>
    <mergeCell ref="F17:G17"/>
    <mergeCell ref="H17:J17"/>
    <mergeCell ref="U17:V17"/>
    <mergeCell ref="C18:D18"/>
    <mergeCell ref="F18:G18"/>
    <mergeCell ref="H18:J18"/>
    <mergeCell ref="U18:V18"/>
    <mergeCell ref="C19:D19"/>
    <mergeCell ref="F19:G19"/>
    <mergeCell ref="U19:V19"/>
    <mergeCell ref="F20:G20"/>
    <mergeCell ref="H20:J20"/>
    <mergeCell ref="K20:K21"/>
    <mergeCell ref="U20:V20"/>
    <mergeCell ref="C21:D21"/>
    <mergeCell ref="F21:G21"/>
    <mergeCell ref="H21:J21"/>
    <mergeCell ref="U21:V21"/>
    <mergeCell ref="C22:D22"/>
    <mergeCell ref="F22:G22"/>
    <mergeCell ref="H19:J19"/>
    <mergeCell ref="K22:K23"/>
    <mergeCell ref="U22:V22"/>
    <mergeCell ref="C23:D23"/>
    <mergeCell ref="F23:G23"/>
    <mergeCell ref="H23:J23"/>
    <mergeCell ref="U23:V23"/>
    <mergeCell ref="C20:D20"/>
    <mergeCell ref="C24:D24"/>
    <mergeCell ref="F24:G24"/>
    <mergeCell ref="H24:J24"/>
    <mergeCell ref="U24:V24"/>
    <mergeCell ref="C25:D25"/>
    <mergeCell ref="F25:G25"/>
    <mergeCell ref="H25:J25"/>
    <mergeCell ref="K25:K26"/>
    <mergeCell ref="U25:V25"/>
    <mergeCell ref="C26:D26"/>
    <mergeCell ref="F26:G26"/>
    <mergeCell ref="H26:J26"/>
    <mergeCell ref="U26:V26"/>
    <mergeCell ref="C27:D27"/>
    <mergeCell ref="F27:G27"/>
    <mergeCell ref="H27:J27"/>
    <mergeCell ref="U27:V27"/>
    <mergeCell ref="C28:D28"/>
    <mergeCell ref="F28:G28"/>
    <mergeCell ref="H28:J28"/>
    <mergeCell ref="K28:K30"/>
    <mergeCell ref="U28:V28"/>
    <mergeCell ref="C29:D29"/>
    <mergeCell ref="F29:G29"/>
    <mergeCell ref="H29:J29"/>
    <mergeCell ref="C30:D30"/>
    <mergeCell ref="F30:G30"/>
    <mergeCell ref="B31:D31"/>
    <mergeCell ref="F31:G31"/>
    <mergeCell ref="H31:J31"/>
    <mergeCell ref="K31:K32"/>
    <mergeCell ref="B32:D32"/>
    <mergeCell ref="F32:G32"/>
    <mergeCell ref="H32:I32"/>
    <mergeCell ref="B33:B36"/>
    <mergeCell ref="C33:D33"/>
    <mergeCell ref="F33:G33"/>
    <mergeCell ref="H33:I33"/>
    <mergeCell ref="K33:K34"/>
    <mergeCell ref="U33:V33"/>
    <mergeCell ref="C34:D34"/>
    <mergeCell ref="F34:G34"/>
    <mergeCell ref="H34:I34"/>
    <mergeCell ref="U34:V34"/>
    <mergeCell ref="C35:D35"/>
    <mergeCell ref="F35:G35"/>
    <mergeCell ref="H35:I35"/>
    <mergeCell ref="U35:V35"/>
    <mergeCell ref="C36:D36"/>
    <mergeCell ref="F36:G36"/>
    <mergeCell ref="H36:I36"/>
    <mergeCell ref="K36:L36"/>
    <mergeCell ref="U36:V36"/>
    <mergeCell ref="B37:B41"/>
    <mergeCell ref="C37:D37"/>
    <mergeCell ref="F37:G37"/>
    <mergeCell ref="H37:I37"/>
    <mergeCell ref="K37:L38"/>
    <mergeCell ref="M37:N38"/>
    <mergeCell ref="C41:D41"/>
    <mergeCell ref="F41:G41"/>
    <mergeCell ref="H41:I41"/>
    <mergeCell ref="K41:L42"/>
    <mergeCell ref="H40:I40"/>
    <mergeCell ref="U40:V40"/>
    <mergeCell ref="U37:V37"/>
    <mergeCell ref="C38:D38"/>
    <mergeCell ref="F38:G38"/>
    <mergeCell ref="H38:I38"/>
    <mergeCell ref="U38:V38"/>
    <mergeCell ref="C39:D39"/>
    <mergeCell ref="F39:G39"/>
    <mergeCell ref="H39:I39"/>
    <mergeCell ref="C42:D42"/>
    <mergeCell ref="F42:G42"/>
    <mergeCell ref="H42:I42"/>
    <mergeCell ref="U42:V42"/>
    <mergeCell ref="O39:O40"/>
    <mergeCell ref="P39:P40"/>
    <mergeCell ref="Q39:Q40"/>
    <mergeCell ref="U39:V39"/>
    <mergeCell ref="C40:D40"/>
    <mergeCell ref="F40:G40"/>
    <mergeCell ref="B43:D43"/>
    <mergeCell ref="F43:G43"/>
    <mergeCell ref="H43:I43"/>
    <mergeCell ref="K43:L44"/>
    <mergeCell ref="M43:Q44"/>
    <mergeCell ref="B44:D44"/>
    <mergeCell ref="F44:G44"/>
    <mergeCell ref="H44:I44"/>
    <mergeCell ref="K46:R47"/>
    <mergeCell ref="Z11:Z13"/>
    <mergeCell ref="Z14:Z16"/>
    <mergeCell ref="Z17:Z19"/>
    <mergeCell ref="K45:Q45"/>
    <mergeCell ref="M41:Q42"/>
    <mergeCell ref="U41:V41"/>
    <mergeCell ref="K39:L40"/>
    <mergeCell ref="N39:N40"/>
    <mergeCell ref="U15:V15"/>
  </mergeCells>
  <dataValidations count="1">
    <dataValidation type="list" allowBlank="1" showInputMessage="1" showErrorMessage="1" sqref="D7">
      <formula1>$AA$11:$AA$19</formula1>
    </dataValidation>
  </dataValidations>
  <hyperlinks>
    <hyperlink ref="L49" r:id="rId1" display="https://kachimai-service.jp/advertisement.php"/>
  </hyperlinks>
  <printOptions horizontalCentered="1" verticalCentered="1"/>
  <pageMargins left="0.03937007874015748" right="0" top="0.1968503937007874" bottom="0.1968503937007874" header="0.1968503937007874" footer="0.1968503937007874"/>
  <pageSetup fitToHeight="1" fitToWidth="1" horizontalDpi="600" verticalDpi="600" orientation="portrait" paperSize="9" scale="9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ポータス　帯広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yumi</dc:creator>
  <cp:keywords/>
  <dc:description/>
  <cp:lastModifiedBy>ぴぴっと便ﾕｰｻﾞｰ１（森戸）</cp:lastModifiedBy>
  <cp:lastPrinted>2024-04-09T09:07:46Z</cp:lastPrinted>
  <dcterms:created xsi:type="dcterms:W3CDTF">2001-11-08T02:07:41Z</dcterms:created>
  <dcterms:modified xsi:type="dcterms:W3CDTF">2024-04-09T09:07:47Z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